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855" windowHeight="11730" activeTab="0"/>
  </bookViews>
  <sheets>
    <sheet name="Прайс для частников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Z_A7CD6FD0_DBFB_45B6_9E20_0D07601F0576_.wvu.Cols" localSheetId="0" hidden="1">'Прайс для частников'!$B:$B</definedName>
    <definedName name="Z_A7CD6FD0_DBFB_45B6_9E20_0D07601F0576_.wvu.FilterData" localSheetId="0" hidden="1">'Прайс для частников'!$D$35:$H$78</definedName>
    <definedName name="Z_A7CD6FD0_DBFB_45B6_9E20_0D07601F0576_.wvu.PrintArea" localSheetId="0" hidden="1">'Прайс для частников'!$A$1:$V$97</definedName>
    <definedName name="_xlnm.Print_Area" localSheetId="0">'Прайс для частников'!$A$1:$V$97</definedName>
  </definedNames>
  <calcPr fullCalcOnLoad="1"/>
</workbook>
</file>

<file path=xl/sharedStrings.xml><?xml version="1.0" encoding="utf-8"?>
<sst xmlns="http://schemas.openxmlformats.org/spreadsheetml/2006/main" count="142" uniqueCount="51">
  <si>
    <t>1. Въезд на территорию завода - 50 руб.</t>
  </si>
  <si>
    <t>2. Стоимость погонного метра может колебаться в зависимости от веса, партии, завода-производителя.</t>
  </si>
  <si>
    <t>3. Продажа ведется кратно длине одной штуки.</t>
  </si>
  <si>
    <t>4. Для листов в графе "цена 1 метра" указана цена 1 листа.</t>
  </si>
  <si>
    <t>5. Для листов в графе "цена 1 реза" указана цена плазменной резки 1 пог. м (в скобках - цена 1 руба гильотиной шириной до 1,7м).</t>
  </si>
  <si>
    <t>Наимено-вание</t>
  </si>
  <si>
    <t>цена 1 реза</t>
  </si>
  <si>
    <t>длина 1 шт.</t>
  </si>
  <si>
    <t>цена 1 метра</t>
  </si>
  <si>
    <t>цена за тонну</t>
  </si>
  <si>
    <t>Наименование</t>
  </si>
  <si>
    <t>-</t>
  </si>
  <si>
    <t>- ( 30р. )</t>
  </si>
  <si>
    <t>51,6р.( 30р. )</t>
  </si>
  <si>
    <t>52,8р.( 30р. )</t>
  </si>
  <si>
    <t>50,4р.( 30р. )</t>
  </si>
  <si>
    <t>51,6р.(30р)</t>
  </si>
  <si>
    <t>56,4р.( 40р. )</t>
  </si>
  <si>
    <t>62,4р.( 60р. )</t>
  </si>
  <si>
    <t>63,6р.( 80р. )</t>
  </si>
  <si>
    <t>69,6р.( 90р. )</t>
  </si>
  <si>
    <t>75,6р.(100р.)</t>
  </si>
  <si>
    <t>126р.( - )</t>
  </si>
  <si>
    <t>154,8р.( - )</t>
  </si>
  <si>
    <t>244,8р.( - )</t>
  </si>
  <si>
    <t>1500х6000</t>
  </si>
  <si>
    <t>308,4р.( - )</t>
  </si>
  <si>
    <t>403,2р.( - )</t>
  </si>
  <si>
    <t>464,4р.( - )</t>
  </si>
  <si>
    <t>- ( - )</t>
  </si>
  <si>
    <t>60р.(75р. )</t>
  </si>
  <si>
    <t>64,8р.(80р. )</t>
  </si>
  <si>
    <t>72р.(85р. )</t>
  </si>
  <si>
    <t>73,2р.(85р. )</t>
  </si>
  <si>
    <t>d - 21 х 2,8 ( dy 15 )</t>
  </si>
  <si>
    <t>d - 27 х 2,8 ( dy 20 )</t>
  </si>
  <si>
    <t>d - 34 х 3,2 ( dy 25 )</t>
  </si>
  <si>
    <t>d - 42 х 3,2 ( dy 32 )</t>
  </si>
  <si>
    <t>d - 48 х 3,5 ( dy 40 )</t>
  </si>
  <si>
    <t>d - 60 х 3,5 ( dy 50 )</t>
  </si>
  <si>
    <t xml:space="preserve"> Мелкооптовая продажа ( менее 500 кг каждого наименования ) с наценкой + 500 руб / тн. В цену включены НДС и погрузка в открытый кузов (с частных лиц взимается налог с продаж + 5%). Формируем и отправляем сборные вагоны.</t>
  </si>
  <si>
    <t xml:space="preserve">Оптовая продажа ( от 500 кг каждого наименования ) со скидкой - 7%. В цену включены НДС и погрузка в открытый кузов. </t>
  </si>
  <si>
    <t>Наш сайт: www.antaspb.ru    E-mail: anta95@mail.ru</t>
  </si>
  <si>
    <t>Предоставляем также полный спектр услуг :</t>
  </si>
  <si>
    <t xml:space="preserve"> --- транспортная резка металлопроката</t>
  </si>
  <si>
    <t xml:space="preserve"> --- резка металлопроката в размер с точностью +/- 5мм</t>
  </si>
  <si>
    <t xml:space="preserve"> --- резка листов толщиной от 0,55мм до 8мм ГИЛЬОТИНОЙ</t>
  </si>
  <si>
    <t xml:space="preserve"> --- резка листов толщиной от 1,5мм до 25мм ПЛАЗМЕННЫМ АППАРАТОМ</t>
  </si>
  <si>
    <t xml:space="preserve"> --- резка металла ПРЕСС-НОЖНИЦАМИ</t>
  </si>
  <si>
    <t xml:space="preserve"> --- размотка бухтового проката (диам. 6, 8, 10мм) в ПРУТОК (длина прутка ~9м)</t>
  </si>
  <si>
    <t xml:space="preserve"> --- доставка по городу и области (на Газели до 1.5тн, на Шаланде до 20тн)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</si>
</sst>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#,##0&quot;р.&quot;"/>
    <numFmt numFmtId="166" formatCode="_-* #,##0.0&quot;р.&quot;_-;\-* #,##0.0&quot;р.&quot;_-;_-* &quot;-&quot;&quot;р.&quot;_-;_-@_-"/>
    <numFmt numFmtId="167" formatCode="#,##0_р_."/>
    <numFmt numFmtId="168" formatCode="#,##0.0&quot;р.&quot;"/>
    <numFmt numFmtId="169" formatCode="_-* #,##0.0&quot;р.&quot;_-;\-* #,##0.0&quot;р.&quot;_-;_-* &quot;-&quot;?&quot;р.&quot;_-;_-@_-"/>
    <numFmt numFmtId="170" formatCode="0.0"/>
    <numFmt numFmtId="171" formatCode="_-* #,##0.0&quot;р.&quot;_-;\-* #,##0.0&quot;р.&quot;_-;_-* &quot;-&quot;??&quot;р.&quot;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22"/>
      <name val="Arial Cyr"/>
      <family val="0"/>
    </font>
    <font>
      <b/>
      <sz val="8"/>
      <name val="Arial Cyr"/>
      <family val="2"/>
    </font>
    <font>
      <b/>
      <sz val="20"/>
      <name val="Arial Cyr"/>
      <family val="2"/>
    </font>
    <font>
      <b/>
      <sz val="9"/>
      <name val="Arial Cyr"/>
      <family val="0"/>
    </font>
    <font>
      <sz val="13"/>
      <name val="Arial Cyr"/>
      <family val="0"/>
    </font>
    <font>
      <b/>
      <sz val="26"/>
      <name val="Times New Roman"/>
      <family val="1"/>
    </font>
    <font>
      <b/>
      <sz val="22"/>
      <color indexed="8"/>
      <name val="Times New Roman Cyr"/>
      <family val="1"/>
    </font>
    <font>
      <b/>
      <i/>
      <sz val="22"/>
      <name val="Times New Roman Cyr"/>
      <family val="1"/>
    </font>
    <font>
      <b/>
      <sz val="22"/>
      <name val="Times New Roman Cyr"/>
      <family val="1"/>
    </font>
    <font>
      <b/>
      <i/>
      <sz val="20"/>
      <name val="Times New Roman Cyr"/>
      <family val="1"/>
    </font>
    <font>
      <sz val="16"/>
      <name val="Arial Cyr"/>
      <family val="0"/>
    </font>
    <font>
      <b/>
      <i/>
      <sz val="19"/>
      <name val="Times New Roman Cyr"/>
      <family val="1"/>
    </font>
    <font>
      <b/>
      <sz val="26"/>
      <name val="Times New Roman Cyr"/>
      <family val="1"/>
    </font>
    <font>
      <b/>
      <sz val="13"/>
      <name val="Arial Cyr"/>
      <family val="0"/>
    </font>
    <font>
      <i/>
      <sz val="13"/>
      <name val="Arial Cyr"/>
      <family val="0"/>
    </font>
    <font>
      <b/>
      <sz val="24"/>
      <name val="Times New Roman Cyr"/>
      <family val="1"/>
    </font>
    <font>
      <i/>
      <sz val="18"/>
      <name val="Times New Roman Cyr"/>
      <family val="1"/>
    </font>
    <font>
      <b/>
      <sz val="16"/>
      <color indexed="8"/>
      <name val="Times New Roman Cyr"/>
      <family val="1"/>
    </font>
    <font>
      <b/>
      <sz val="18"/>
      <name val="Arial Cyr"/>
      <family val="2"/>
    </font>
    <font>
      <b/>
      <sz val="42"/>
      <name val="Arial Cyr"/>
      <family val="2"/>
    </font>
    <font>
      <sz val="42"/>
      <name val="Arial Cyr"/>
      <family val="2"/>
    </font>
    <font>
      <b/>
      <sz val="24"/>
      <name val="Arial Cyr"/>
      <family val="2"/>
    </font>
    <font>
      <sz val="24"/>
      <name val="Arial Cyr"/>
      <family val="2"/>
    </font>
    <font>
      <b/>
      <sz val="28"/>
      <color indexed="9"/>
      <name val="Arial Cyr"/>
      <family val="2"/>
    </font>
    <font>
      <b/>
      <sz val="36"/>
      <name val="Arial Cyr"/>
      <family val="2"/>
    </font>
    <font>
      <sz val="22"/>
      <name val="Arial Cyr"/>
      <family val="0"/>
    </font>
    <font>
      <b/>
      <u val="single"/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8"/>
      <name val="Times New Roman"/>
      <family val="0"/>
    </font>
    <font>
      <b/>
      <sz val="26"/>
      <color indexed="8"/>
      <name val="Times New Roman Cyr"/>
      <family val="0"/>
    </font>
    <font>
      <b/>
      <sz val="24"/>
      <color indexed="8"/>
      <name val="Arial Cyr"/>
      <family val="0"/>
    </font>
    <font>
      <b/>
      <sz val="18"/>
      <color indexed="8"/>
      <name val="Arial Cyr"/>
      <family val="0"/>
    </font>
    <font>
      <sz val="10"/>
      <color indexed="8"/>
      <name val="Arial Cyr"/>
      <family val="0"/>
    </font>
    <font>
      <b/>
      <sz val="28"/>
      <color indexed="8"/>
      <name val="Arial Cyr"/>
      <family val="0"/>
    </font>
    <font>
      <b/>
      <sz val="16"/>
      <color indexed="8"/>
      <name val="Arial Cyr"/>
      <family val="0"/>
    </font>
    <font>
      <b/>
      <u val="single"/>
      <sz val="16"/>
      <color indexed="8"/>
      <name val="Arial Cyr"/>
      <family val="0"/>
    </font>
    <font>
      <b/>
      <sz val="24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Trellis"/>
    </fill>
    <fill>
      <patternFill patternType="lightTrellis">
        <bgColor indexed="9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>
        <color indexed="8"/>
      </right>
      <top style="medium"/>
      <bottom style="medium"/>
    </border>
    <border>
      <left style="hair"/>
      <right style="hair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 applyProtection="0">
      <alignment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53">
      <alignment/>
    </xf>
    <xf numFmtId="14" fontId="3" fillId="0" borderId="0" xfId="53" applyNumberFormat="1" applyFont="1">
      <alignment/>
    </xf>
    <xf numFmtId="164" fontId="4" fillId="0" borderId="0" xfId="53" applyNumberFormat="1" applyFont="1">
      <alignment/>
    </xf>
    <xf numFmtId="0" fontId="2" fillId="0" borderId="0" xfId="53" applyAlignment="1">
      <alignment horizontal="right"/>
    </xf>
    <xf numFmtId="14" fontId="2" fillId="0" borderId="0" xfId="53" applyNumberFormat="1">
      <alignment/>
    </xf>
    <xf numFmtId="0" fontId="2" fillId="0" borderId="0" xfId="53" applyBorder="1">
      <alignment/>
    </xf>
    <xf numFmtId="0" fontId="5" fillId="0" borderId="0" xfId="53" applyFont="1" applyAlignment="1">
      <alignment horizontal="center"/>
    </xf>
    <xf numFmtId="49" fontId="3" fillId="0" borderId="0" xfId="53" applyNumberFormat="1" applyFont="1" applyAlignment="1">
      <alignment/>
    </xf>
    <xf numFmtId="49" fontId="3" fillId="0" borderId="0" xfId="53" applyNumberFormat="1" applyFont="1" applyAlignment="1">
      <alignment horizontal="centerContinuous"/>
    </xf>
    <xf numFmtId="0" fontId="2" fillId="0" borderId="0" xfId="53" applyAlignment="1">
      <alignment horizontal="centerContinuous"/>
    </xf>
    <xf numFmtId="0" fontId="6" fillId="0" borderId="0" xfId="53" applyFont="1" applyBorder="1">
      <alignment/>
    </xf>
    <xf numFmtId="49" fontId="3" fillId="0" borderId="0" xfId="53" applyNumberFormat="1" applyFont="1" applyAlignment="1">
      <alignment horizontal="right"/>
    </xf>
    <xf numFmtId="0" fontId="2" fillId="0" borderId="0" xfId="53" applyAlignment="1">
      <alignment/>
    </xf>
    <xf numFmtId="0" fontId="7" fillId="0" borderId="0" xfId="53" applyFont="1" applyAlignment="1">
      <alignment/>
    </xf>
    <xf numFmtId="0" fontId="3" fillId="0" borderId="0" xfId="53" applyFont="1">
      <alignment/>
    </xf>
    <xf numFmtId="0" fontId="2" fillId="0" borderId="0" xfId="53" applyBorder="1" applyAlignment="1">
      <alignment horizontal="left"/>
    </xf>
    <xf numFmtId="49" fontId="3" fillId="0" borderId="0" xfId="53" applyNumberFormat="1" applyFont="1" applyAlignment="1">
      <alignment horizontal="left"/>
    </xf>
    <xf numFmtId="49" fontId="4" fillId="0" borderId="0" xfId="53" applyNumberFormat="1" applyFont="1" applyAlignment="1">
      <alignment horizontal="left"/>
    </xf>
    <xf numFmtId="0" fontId="2" fillId="33" borderId="10" xfId="53" applyFill="1" applyBorder="1">
      <alignment/>
    </xf>
    <xf numFmtId="0" fontId="2" fillId="33" borderId="11" xfId="53" applyFill="1" applyBorder="1">
      <alignment/>
    </xf>
    <xf numFmtId="0" fontId="8" fillId="33" borderId="12" xfId="53" applyFont="1" applyFill="1" applyBorder="1" applyAlignment="1">
      <alignment horizontal="centerContinuous" vertical="center" wrapText="1"/>
    </xf>
    <xf numFmtId="0" fontId="2" fillId="33" borderId="11" xfId="53" applyFill="1" applyBorder="1" applyAlignment="1">
      <alignment horizontal="right"/>
    </xf>
    <xf numFmtId="0" fontId="2" fillId="34" borderId="13" xfId="53" applyFill="1" applyBorder="1">
      <alignment/>
    </xf>
    <xf numFmtId="0" fontId="2" fillId="34" borderId="14" xfId="53" applyFill="1" applyBorder="1">
      <alignment/>
    </xf>
    <xf numFmtId="0" fontId="2" fillId="0" borderId="15" xfId="53" applyFont="1" applyFill="1" applyBorder="1" applyAlignment="1">
      <alignment horizontal="center" vertical="center" wrapText="1"/>
    </xf>
    <xf numFmtId="0" fontId="2" fillId="35" borderId="0" xfId="53" applyFill="1" applyBorder="1">
      <alignment/>
    </xf>
    <xf numFmtId="0" fontId="9" fillId="0" borderId="12" xfId="53" applyFont="1" applyFill="1" applyBorder="1" applyAlignment="1">
      <alignment horizontal="centerContinuous" vertical="center" wrapText="1"/>
    </xf>
    <xf numFmtId="0" fontId="9" fillId="0" borderId="16" xfId="53" applyFont="1" applyFill="1" applyBorder="1" applyAlignment="1">
      <alignment horizontal="center" vertical="center" wrapText="1"/>
    </xf>
    <xf numFmtId="165" fontId="9" fillId="0" borderId="16" xfId="53" applyNumberFormat="1" applyFont="1" applyFill="1" applyBorder="1" applyAlignment="1">
      <alignment horizontal="center" vertical="center" wrapText="1"/>
    </xf>
    <xf numFmtId="165" fontId="9" fillId="0" borderId="17" xfId="53" applyNumberFormat="1" applyFont="1" applyFill="1" applyBorder="1" applyAlignment="1">
      <alignment horizontal="center" vertical="center" wrapText="1"/>
    </xf>
    <xf numFmtId="0" fontId="9" fillId="0" borderId="17" xfId="53" applyFont="1" applyFill="1" applyBorder="1" applyAlignment="1">
      <alignment horizontal="center" vertical="center" wrapText="1"/>
    </xf>
    <xf numFmtId="0" fontId="2" fillId="34" borderId="18" xfId="53" applyFill="1" applyBorder="1">
      <alignment/>
    </xf>
    <xf numFmtId="0" fontId="2" fillId="34" borderId="19" xfId="53" applyFill="1" applyBorder="1">
      <alignment/>
    </xf>
    <xf numFmtId="0" fontId="2" fillId="33" borderId="20" xfId="53" applyFill="1" applyBorder="1">
      <alignment/>
    </xf>
    <xf numFmtId="0" fontId="10" fillId="33" borderId="21" xfId="53" applyFont="1" applyFill="1" applyBorder="1" applyAlignment="1">
      <alignment horizontal="centerContinuous" vertical="center" wrapText="1"/>
    </xf>
    <xf numFmtId="0" fontId="10" fillId="33" borderId="21" xfId="53" applyFont="1" applyFill="1" applyBorder="1" applyAlignment="1">
      <alignment horizontal="right" vertical="center" wrapText="1"/>
    </xf>
    <xf numFmtId="0" fontId="8" fillId="33" borderId="22" xfId="53" applyFont="1" applyFill="1" applyBorder="1" applyAlignment="1">
      <alignment horizontal="center" vertical="center" wrapText="1"/>
    </xf>
    <xf numFmtId="0" fontId="2" fillId="33" borderId="12" xfId="53" applyFill="1" applyBorder="1" applyAlignment="1">
      <alignment horizontal="center" vertical="center" wrapText="1"/>
    </xf>
    <xf numFmtId="0" fontId="11" fillId="34" borderId="14" xfId="53" applyFont="1" applyFill="1" applyBorder="1">
      <alignment/>
    </xf>
    <xf numFmtId="0" fontId="3" fillId="0" borderId="0" xfId="53" applyFont="1" applyBorder="1" applyAlignment="1">
      <alignment horizontal="centerContinuous" vertical="center"/>
    </xf>
    <xf numFmtId="0" fontId="2" fillId="35" borderId="10" xfId="53" applyFill="1" applyBorder="1">
      <alignment/>
    </xf>
    <xf numFmtId="41" fontId="13" fillId="35" borderId="0" xfId="62" applyFont="1" applyFill="1" applyBorder="1" applyAlignment="1">
      <alignment horizontal="center"/>
    </xf>
    <xf numFmtId="0" fontId="11" fillId="34" borderId="18" xfId="53" applyFont="1" applyFill="1" applyBorder="1">
      <alignment/>
    </xf>
    <xf numFmtId="0" fontId="11" fillId="0" borderId="0" xfId="53" applyFont="1">
      <alignment/>
    </xf>
    <xf numFmtId="0" fontId="2" fillId="35" borderId="19" xfId="53" applyFill="1" applyBorder="1">
      <alignment/>
    </xf>
    <xf numFmtId="0" fontId="14" fillId="0" borderId="23" xfId="53" applyFont="1" applyBorder="1" applyAlignment="1">
      <alignment horizontal="left"/>
    </xf>
    <xf numFmtId="166" fontId="15" fillId="0" borderId="23" xfId="53" applyNumberFormat="1" applyFont="1" applyBorder="1" applyAlignment="1">
      <alignment horizontal="center"/>
    </xf>
    <xf numFmtId="0" fontId="15" fillId="0" borderId="23" xfId="53" applyFont="1" applyBorder="1" applyAlignment="1">
      <alignment horizontal="center"/>
    </xf>
    <xf numFmtId="44" fontId="15" fillId="0" borderId="23" xfId="44" applyNumberFormat="1" applyFont="1" applyBorder="1" applyAlignment="1">
      <alignment horizontal="center"/>
    </xf>
    <xf numFmtId="167" fontId="15" fillId="0" borderId="23" xfId="62" applyNumberFormat="1" applyFont="1" applyBorder="1" applyAlignment="1">
      <alignment horizontal="center"/>
    </xf>
    <xf numFmtId="49" fontId="16" fillId="0" borderId="23" xfId="53" applyNumberFormat="1" applyFont="1" applyBorder="1" applyAlignment="1">
      <alignment horizontal="center"/>
    </xf>
    <xf numFmtId="168" fontId="15" fillId="0" borderId="23" xfId="53" applyNumberFormat="1" applyFont="1" applyBorder="1" applyAlignment="1">
      <alignment horizontal="center"/>
    </xf>
    <xf numFmtId="167" fontId="2" fillId="0" borderId="0" xfId="53" applyNumberFormat="1">
      <alignment/>
    </xf>
    <xf numFmtId="0" fontId="17" fillId="0" borderId="0" xfId="53" applyFont="1">
      <alignment/>
    </xf>
    <xf numFmtId="0" fontId="16" fillId="0" borderId="23" xfId="53" applyFont="1" applyBorder="1" applyAlignment="1">
      <alignment horizontal="center"/>
    </xf>
    <xf numFmtId="0" fontId="18" fillId="0" borderId="23" xfId="53" applyFont="1" applyBorder="1" applyAlignment="1">
      <alignment horizontal="center"/>
    </xf>
    <xf numFmtId="41" fontId="12" fillId="35" borderId="24" xfId="62" applyFont="1" applyFill="1" applyBorder="1" applyAlignment="1">
      <alignment horizontal="center"/>
    </xf>
    <xf numFmtId="0" fontId="14" fillId="0" borderId="23" xfId="53" applyFont="1" applyBorder="1" applyAlignment="1">
      <alignment horizontal="left" vertical="center"/>
    </xf>
    <xf numFmtId="42" fontId="15" fillId="0" borderId="23" xfId="53" applyNumberFormat="1" applyFont="1" applyBorder="1" applyAlignment="1">
      <alignment horizontal="center"/>
    </xf>
    <xf numFmtId="0" fontId="15" fillId="0" borderId="23" xfId="53" applyFont="1" applyBorder="1" applyAlignment="1">
      <alignment horizontal="center" vertical="center"/>
    </xf>
    <xf numFmtId="49" fontId="18" fillId="0" borderId="23" xfId="53" applyNumberFormat="1" applyFont="1" applyBorder="1" applyAlignment="1">
      <alignment horizontal="left"/>
    </xf>
    <xf numFmtId="0" fontId="18" fillId="0" borderId="23" xfId="53" applyFont="1" applyBorder="1" applyAlignment="1">
      <alignment horizontal="left"/>
    </xf>
    <xf numFmtId="169" fontId="15" fillId="0" borderId="23" xfId="53" applyNumberFormat="1" applyFont="1" applyBorder="1" applyAlignment="1">
      <alignment horizontal="center"/>
    </xf>
    <xf numFmtId="2" fontId="15" fillId="0" borderId="23" xfId="53" applyNumberFormat="1" applyFont="1" applyBorder="1" applyAlignment="1">
      <alignment horizontal="center"/>
    </xf>
    <xf numFmtId="0" fontId="16" fillId="0" borderId="23" xfId="53" applyFont="1" applyBorder="1" applyAlignment="1">
      <alignment horizontal="left" vertical="center"/>
    </xf>
    <xf numFmtId="170" fontId="15" fillId="0" borderId="23" xfId="62" applyNumberFormat="1" applyFont="1" applyBorder="1" applyAlignment="1">
      <alignment horizontal="center"/>
    </xf>
    <xf numFmtId="2" fontId="15" fillId="0" borderId="23" xfId="62" applyNumberFormat="1" applyFont="1" applyBorder="1" applyAlignment="1">
      <alignment horizontal="center"/>
    </xf>
    <xf numFmtId="44" fontId="15" fillId="0" borderId="23" xfId="44" applyFont="1" applyBorder="1" applyAlignment="1">
      <alignment horizontal="center"/>
    </xf>
    <xf numFmtId="41" fontId="19" fillId="35" borderId="0" xfId="62" applyFont="1" applyFill="1" applyBorder="1" applyAlignment="1">
      <alignment horizontal="center"/>
    </xf>
    <xf numFmtId="0" fontId="20" fillId="0" borderId="0" xfId="53" applyFont="1" applyBorder="1" applyAlignment="1">
      <alignment horizontal="center" vertical="center"/>
    </xf>
    <xf numFmtId="171" fontId="15" fillId="0" borderId="23" xfId="44" applyNumberFormat="1" applyFont="1" applyBorder="1" applyAlignment="1">
      <alignment horizontal="center"/>
    </xf>
    <xf numFmtId="0" fontId="4" fillId="0" borderId="0" xfId="53" applyFont="1" applyBorder="1" applyAlignment="1">
      <alignment horizontal="centerContinuous" vertical="center"/>
    </xf>
    <xf numFmtId="0" fontId="21" fillId="34" borderId="18" xfId="53" applyFont="1" applyFill="1" applyBorder="1">
      <alignment/>
    </xf>
    <xf numFmtId="0" fontId="4" fillId="0" borderId="0" xfId="53" applyFont="1" applyBorder="1" applyAlignment="1">
      <alignment horizontal="centerContinuous"/>
    </xf>
    <xf numFmtId="0" fontId="4" fillId="0" borderId="0" xfId="53" applyFont="1" applyBorder="1" applyAlignment="1">
      <alignment horizontal="center"/>
    </xf>
    <xf numFmtId="0" fontId="22" fillId="0" borderId="19" xfId="53" applyFont="1" applyBorder="1" applyAlignment="1">
      <alignment horizontal="center" vertical="center"/>
    </xf>
    <xf numFmtId="0" fontId="22" fillId="0" borderId="25" xfId="53" applyFont="1" applyBorder="1" applyAlignment="1">
      <alignment horizontal="center" vertical="center"/>
    </xf>
    <xf numFmtId="166" fontId="15" fillId="0" borderId="23" xfId="53" applyNumberFormat="1" applyFont="1" applyFill="1" applyBorder="1" applyAlignment="1">
      <alignment horizontal="center"/>
    </xf>
    <xf numFmtId="0" fontId="23" fillId="0" borderId="23" xfId="53" applyFont="1" applyBorder="1" applyAlignment="1">
      <alignment horizontal="left"/>
    </xf>
    <xf numFmtId="0" fontId="11" fillId="34" borderId="13" xfId="53" applyFont="1" applyFill="1" applyBorder="1">
      <alignment/>
    </xf>
    <xf numFmtId="0" fontId="16" fillId="0" borderId="23" xfId="53" applyFont="1" applyBorder="1" applyAlignment="1">
      <alignment horizontal="left"/>
    </xf>
    <xf numFmtId="0" fontId="11" fillId="34" borderId="26" xfId="53" applyFont="1" applyFill="1" applyBorder="1">
      <alignment/>
    </xf>
    <xf numFmtId="41" fontId="24" fillId="35" borderId="19" xfId="62" applyFont="1" applyFill="1" applyBorder="1" applyAlignment="1">
      <alignment horizontal="left"/>
    </xf>
    <xf numFmtId="169" fontId="15" fillId="0" borderId="23" xfId="53" applyNumberFormat="1" applyFont="1" applyFill="1" applyBorder="1" applyAlignment="1">
      <alignment horizontal="center"/>
    </xf>
    <xf numFmtId="0" fontId="14" fillId="0" borderId="27" xfId="53" applyFont="1" applyBorder="1" applyAlignment="1">
      <alignment horizontal="center"/>
    </xf>
    <xf numFmtId="0" fontId="14" fillId="0" borderId="28" xfId="53" applyFont="1" applyBorder="1" applyAlignment="1">
      <alignment horizontal="center"/>
    </xf>
    <xf numFmtId="0" fontId="14" fillId="0" borderId="29" xfId="53" applyFont="1" applyBorder="1" applyAlignment="1">
      <alignment horizontal="center"/>
    </xf>
    <xf numFmtId="0" fontId="2" fillId="33" borderId="30" xfId="53" applyFill="1" applyBorder="1">
      <alignment/>
    </xf>
    <xf numFmtId="0" fontId="8" fillId="33" borderId="11" xfId="53" applyFont="1" applyFill="1" applyBorder="1" applyAlignment="1">
      <alignment horizontal="centerContinuous" vertical="center" wrapText="1"/>
    </xf>
    <xf numFmtId="0" fontId="2" fillId="33" borderId="0" xfId="53" applyFill="1" applyBorder="1">
      <alignment/>
    </xf>
    <xf numFmtId="0" fontId="2" fillId="33" borderId="0" xfId="53" applyFill="1" applyBorder="1" applyAlignment="1">
      <alignment horizontal="right"/>
    </xf>
    <xf numFmtId="0" fontId="2" fillId="33" borderId="26" xfId="53" applyFill="1" applyBorder="1">
      <alignment/>
    </xf>
    <xf numFmtId="0" fontId="25" fillId="35" borderId="0" xfId="53" applyFont="1" applyFill="1" applyBorder="1" applyAlignment="1">
      <alignment horizontal="center" vertical="center" wrapText="1"/>
    </xf>
    <xf numFmtId="49" fontId="30" fillId="0" borderId="0" xfId="62" applyNumberFormat="1" applyFont="1" applyFill="1" applyBorder="1" applyAlignment="1">
      <alignment horizontal="center" vertical="center"/>
    </xf>
    <xf numFmtId="0" fontId="4" fillId="35" borderId="0" xfId="53" applyFont="1" applyFill="1" applyBorder="1" applyAlignment="1">
      <alignment horizontal="center" vertical="center" wrapText="1"/>
    </xf>
    <xf numFmtId="0" fontId="2" fillId="0" borderId="0" xfId="53" applyFill="1">
      <alignment/>
    </xf>
    <xf numFmtId="0" fontId="32" fillId="0" borderId="0" xfId="53" applyFont="1">
      <alignment/>
    </xf>
    <xf numFmtId="0" fontId="33" fillId="0" borderId="0" xfId="53" applyFont="1" applyAlignment="1">
      <alignment/>
    </xf>
    <xf numFmtId="168" fontId="7" fillId="0" borderId="0" xfId="53" applyNumberFormat="1" applyFont="1" applyAlignment="1">
      <alignment horizontal="center"/>
    </xf>
    <xf numFmtId="165" fontId="7" fillId="0" borderId="0" xfId="53" applyNumberFormat="1" applyFont="1" applyAlignment="1">
      <alignment/>
    </xf>
    <xf numFmtId="165" fontId="7" fillId="0" borderId="0" xfId="53" applyNumberFormat="1" applyFont="1" applyAlignment="1">
      <alignment horizontal="center"/>
    </xf>
    <xf numFmtId="0" fontId="28" fillId="0" borderId="0" xfId="53" applyFont="1" applyAlignment="1">
      <alignment/>
    </xf>
    <xf numFmtId="0" fontId="31" fillId="0" borderId="31" xfId="53" applyFont="1" applyBorder="1" applyAlignment="1">
      <alignment horizontal="center"/>
    </xf>
    <xf numFmtId="0" fontId="31" fillId="0" borderId="32" xfId="53" applyFont="1" applyBorder="1" applyAlignment="1">
      <alignment horizontal="center"/>
    </xf>
    <xf numFmtId="0" fontId="31" fillId="0" borderId="33" xfId="53" applyFont="1" applyBorder="1" applyAlignment="1">
      <alignment horizontal="center"/>
    </xf>
    <xf numFmtId="0" fontId="23" fillId="0" borderId="34" xfId="53" applyFont="1" applyBorder="1" applyAlignment="1">
      <alignment horizontal="center"/>
    </xf>
    <xf numFmtId="0" fontId="23" fillId="0" borderId="35" xfId="53" applyFont="1" applyBorder="1" applyAlignment="1">
      <alignment horizontal="center"/>
    </xf>
    <xf numFmtId="0" fontId="23" fillId="0" borderId="36" xfId="53" applyFont="1" applyBorder="1" applyAlignment="1">
      <alignment horizontal="center"/>
    </xf>
    <xf numFmtId="41" fontId="12" fillId="35" borderId="24" xfId="62" applyFont="1" applyFill="1" applyBorder="1" applyAlignment="1">
      <alignment horizontal="center"/>
    </xf>
    <xf numFmtId="41" fontId="12" fillId="35" borderId="0" xfId="62" applyFont="1" applyFill="1" applyBorder="1" applyAlignment="1">
      <alignment horizontal="center"/>
    </xf>
    <xf numFmtId="41" fontId="12" fillId="35" borderId="37" xfId="62" applyFont="1" applyFill="1" applyBorder="1" applyAlignment="1">
      <alignment horizontal="center"/>
    </xf>
    <xf numFmtId="41" fontId="12" fillId="35" borderId="27" xfId="62" applyFont="1" applyFill="1" applyBorder="1" applyAlignment="1">
      <alignment horizontal="center"/>
    </xf>
    <xf numFmtId="41" fontId="12" fillId="35" borderId="28" xfId="62" applyFont="1" applyFill="1" applyBorder="1" applyAlignment="1">
      <alignment horizontal="center"/>
    </xf>
    <xf numFmtId="41" fontId="12" fillId="35" borderId="29" xfId="62" applyFont="1" applyFill="1" applyBorder="1" applyAlignment="1">
      <alignment horizontal="center"/>
    </xf>
    <xf numFmtId="0" fontId="26" fillId="35" borderId="0" xfId="53" applyFont="1" applyFill="1" applyBorder="1" applyAlignment="1">
      <alignment horizontal="center" vertical="center" wrapText="1"/>
    </xf>
    <xf numFmtId="0" fontId="27" fillId="0" borderId="0" xfId="53" applyFont="1" applyBorder="1" applyAlignment="1">
      <alignment horizontal="center" vertical="center" wrapText="1"/>
    </xf>
    <xf numFmtId="0" fontId="28" fillId="35" borderId="0" xfId="53" applyFont="1" applyFill="1" applyBorder="1" applyAlignment="1">
      <alignment horizontal="center" vertical="top" wrapText="1"/>
    </xf>
    <xf numFmtId="0" fontId="29" fillId="0" borderId="0" xfId="53" applyFont="1" applyBorder="1" applyAlignment="1">
      <alignment horizontal="center" vertical="top" wrapText="1"/>
    </xf>
    <xf numFmtId="0" fontId="29" fillId="0" borderId="0" xfId="53" applyFont="1" applyAlignment="1">
      <alignment horizontal="center" vertical="top" wrapText="1"/>
    </xf>
    <xf numFmtId="0" fontId="14" fillId="0" borderId="38" xfId="53" applyFont="1" applyBorder="1" applyAlignment="1">
      <alignment horizontal="center"/>
    </xf>
    <xf numFmtId="0" fontId="14" fillId="0" borderId="39" xfId="53" applyFont="1" applyBorder="1" applyAlignment="1">
      <alignment horizontal="center"/>
    </xf>
    <xf numFmtId="0" fontId="14" fillId="0" borderId="40" xfId="53" applyFont="1" applyBorder="1" applyAlignment="1">
      <alignment horizontal="center"/>
    </xf>
    <xf numFmtId="41" fontId="12" fillId="35" borderId="41" xfId="62" applyFont="1" applyFill="1" applyBorder="1" applyAlignment="1">
      <alignment horizontal="center"/>
    </xf>
    <xf numFmtId="41" fontId="12" fillId="35" borderId="11" xfId="62" applyFont="1" applyFill="1" applyBorder="1" applyAlignment="1">
      <alignment horizontal="center"/>
    </xf>
    <xf numFmtId="41" fontId="12" fillId="35" borderId="42" xfId="62" applyFont="1" applyFill="1" applyBorder="1" applyAlignment="1">
      <alignment horizontal="center"/>
    </xf>
    <xf numFmtId="0" fontId="14" fillId="0" borderId="43" xfId="53" applyFont="1" applyBorder="1" applyAlignment="1">
      <alignment horizontal="center"/>
    </xf>
    <xf numFmtId="0" fontId="14" fillId="0" borderId="44" xfId="53" applyFont="1" applyBorder="1" applyAlignment="1">
      <alignment horizontal="center"/>
    </xf>
    <xf numFmtId="0" fontId="14" fillId="0" borderId="45" xfId="53" applyFont="1" applyBorder="1" applyAlignment="1">
      <alignment horizontal="center"/>
    </xf>
    <xf numFmtId="41" fontId="12" fillId="35" borderId="46" xfId="62" applyFont="1" applyFill="1" applyBorder="1" applyAlignment="1">
      <alignment horizontal="center"/>
    </xf>
    <xf numFmtId="41" fontId="12" fillId="35" borderId="20" xfId="62" applyFont="1" applyFill="1" applyBorder="1" applyAlignment="1">
      <alignment horizontal="center"/>
    </xf>
    <xf numFmtId="41" fontId="12" fillId="35" borderId="47" xfId="62" applyFont="1" applyFill="1" applyBorder="1" applyAlignment="1">
      <alignment horizontal="center"/>
    </xf>
    <xf numFmtId="41" fontId="12" fillId="35" borderId="43" xfId="62" applyFont="1" applyFill="1" applyBorder="1" applyAlignment="1">
      <alignment horizontal="center"/>
    </xf>
    <xf numFmtId="41" fontId="12" fillId="35" borderId="44" xfId="62" applyFont="1" applyFill="1" applyBorder="1" applyAlignment="1">
      <alignment horizontal="center"/>
    </xf>
    <xf numFmtId="41" fontId="12" fillId="35" borderId="45" xfId="62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1076325</xdr:colOff>
      <xdr:row>0</xdr:row>
      <xdr:rowOff>219075</xdr:rowOff>
    </xdr:from>
    <xdr:to>
      <xdr:col>11</xdr:col>
      <xdr:colOff>733425</xdr:colOff>
      <xdr:row>6</xdr:row>
      <xdr:rowOff>76200</xdr:rowOff>
    </xdr:to>
    <xdr:sp>
      <xdr:nvSpPr>
        <xdr:cNvPr id="1" name="Текст 4"/>
        <xdr:cNvSpPr txBox="1">
          <a:spLocks noChangeArrowheads="1"/>
        </xdr:cNvSpPr>
      </xdr:nvSpPr>
      <xdr:spPr>
        <a:xfrm>
          <a:off x="1190625" y="219075"/>
          <a:ext cx="11029950" cy="942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Группа Компаний "АНТА"</a:t>
          </a:r>
          <a:r>
            <a:rPr lang="en-US" cap="none" sz="26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пр. Стачек, 47 (ОАО "Кировский завод")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 editAs="absolute">
    <xdr:from>
      <xdr:col>3</xdr:col>
      <xdr:colOff>1924050</xdr:colOff>
      <xdr:row>3</xdr:row>
      <xdr:rowOff>133350</xdr:rowOff>
    </xdr:from>
    <xdr:to>
      <xdr:col>9</xdr:col>
      <xdr:colOff>676275</xdr:colOff>
      <xdr:row>6</xdr:row>
      <xdr:rowOff>76200</xdr:rowOff>
    </xdr:to>
    <xdr:sp>
      <xdr:nvSpPr>
        <xdr:cNvPr id="2" name="Текст 82"/>
        <xdr:cNvSpPr txBox="1">
          <a:spLocks noChangeArrowheads="1"/>
        </xdr:cNvSpPr>
      </xdr:nvSpPr>
      <xdr:spPr>
        <a:xfrm>
          <a:off x="2038350" y="685800"/>
          <a:ext cx="70389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телефон / факс 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( 812 ) 320 32 72</a:t>
          </a:r>
          <a:r>
            <a:rPr lang="en-US" cap="none" sz="26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2</xdr:col>
      <xdr:colOff>28575</xdr:colOff>
      <xdr:row>79</xdr:row>
      <xdr:rowOff>0</xdr:rowOff>
    </xdr:from>
    <xdr:to>
      <xdr:col>15</xdr:col>
      <xdr:colOff>9525</xdr:colOff>
      <xdr:row>79</xdr:row>
      <xdr:rowOff>0</xdr:rowOff>
    </xdr:to>
    <xdr:sp>
      <xdr:nvSpPr>
        <xdr:cNvPr id="3" name="Текст 94"/>
        <xdr:cNvSpPr txBox="1">
          <a:spLocks noChangeArrowheads="1"/>
        </xdr:cNvSpPr>
      </xdr:nvSpPr>
      <xdr:spPr>
        <a:xfrm>
          <a:off x="66675" y="26412825"/>
          <a:ext cx="16163925" cy="0"/>
        </a:xfrm>
        <a:prstGeom prst="rect">
          <a:avLst/>
        </a:prstGeom>
        <a:solidFill>
          <a:srgbClr val="FFFFFF"/>
        </a:solidFill>
        <a:ln w="2476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цену включены НДС и погрузка в </a:t>
          </a:r>
          <a:r>
            <a:rPr lang="en-US" cap="none" sz="1600" b="1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открытый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кузов (с частных лиц взимается налог с продаж + 5%). Формируем и отправляем сборные вагоны.</a:t>
          </a:r>
        </a:p>
      </xdr:txBody>
    </xdr:sp>
    <xdr:clientData/>
  </xdr:twoCellAnchor>
  <xdr:twoCellAnchor>
    <xdr:from>
      <xdr:col>15</xdr:col>
      <xdr:colOff>152400</xdr:colOff>
      <xdr:row>0</xdr:row>
      <xdr:rowOff>142875</xdr:rowOff>
    </xdr:from>
    <xdr:to>
      <xdr:col>19</xdr:col>
      <xdr:colOff>9525</xdr:colOff>
      <xdr:row>7</xdr:row>
      <xdr:rowOff>219075</xdr:rowOff>
    </xdr:to>
    <xdr:sp>
      <xdr:nvSpPr>
        <xdr:cNvPr id="4" name="Rectangle 5"/>
        <xdr:cNvSpPr>
          <a:spLocks/>
        </xdr:cNvSpPr>
      </xdr:nvSpPr>
      <xdr:spPr>
        <a:xfrm>
          <a:off x="16373475" y="142875"/>
          <a:ext cx="5657850" cy="1524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Склад: Волхонское шоссе, 4
</a:t>
          </a:r>
          <a:r>
            <a:rPr lang="en-US" cap="none" sz="2400" b="1" i="0" u="none" baseline="0">
              <a:solidFill>
                <a:srgbClr val="000000"/>
              </a:solidFill>
            </a:rPr>
            <a:t>Часы работы: Пн-Чт 9.00-16.00
</a:t>
          </a:r>
          <a:r>
            <a:rPr lang="en-US" cap="none" sz="2400" b="1" i="0" u="none" baseline="0">
              <a:solidFill>
                <a:srgbClr val="000000"/>
              </a:solidFill>
            </a:rPr>
            <a:t>                                Пт 9.00-14.00</a:t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20</xdr:col>
      <xdr:colOff>0</xdr:colOff>
      <xdr:row>87</xdr:row>
      <xdr:rowOff>0</xdr:rowOff>
    </xdr:to>
    <xdr:sp>
      <xdr:nvSpPr>
        <xdr:cNvPr id="5" name="Текст 95"/>
        <xdr:cNvSpPr txBox="1">
          <a:spLocks noChangeArrowheads="1"/>
        </xdr:cNvSpPr>
      </xdr:nvSpPr>
      <xdr:spPr>
        <a:xfrm>
          <a:off x="28575" y="27508200"/>
          <a:ext cx="23145750" cy="8763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А также: осуществляем нарезку в размер (гильотина, плазма, пресс-ножницы, "болгарка"), протяжку бухтового проката, поставку металлопроката по заявкам, доставку по городу и области.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deoNet\Downloads\&#1055;&#1088;&#1072;&#1081;&#1089;-&#1089;&#1090;&#1072;&#1083;&#1100;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жавейка"/>
      <sheetName val="Прайс"/>
      <sheetName val="Прайс коэфф."/>
      <sheetName val="Прайс для частников"/>
      <sheetName val="Прайс-палец1"/>
      <sheetName val="Прайс-палец%"/>
    </sheetNames>
    <sheetDataSet>
      <sheetData sheetId="1">
        <row r="12">
          <cell r="D12" t="str">
            <v>Катанка</v>
          </cell>
          <cell r="J12" t="str">
            <v>Лист  х / к</v>
          </cell>
          <cell r="O12" t="str">
            <v>Труба  профильная</v>
          </cell>
        </row>
        <row r="17">
          <cell r="D17" t="str">
            <v>Арматура   А1</v>
          </cell>
        </row>
        <row r="18">
          <cell r="J18" t="str">
            <v>Лист  г / к</v>
          </cell>
        </row>
        <row r="24">
          <cell r="D24" t="str">
            <v>Круг</v>
          </cell>
        </row>
        <row r="29">
          <cell r="D29" t="str">
            <v>Арматура   А3</v>
          </cell>
        </row>
        <row r="41">
          <cell r="J41" t="str">
            <v>Полоса    г / к</v>
          </cell>
        </row>
        <row r="48">
          <cell r="D48" t="str">
            <v>Сетка "Рабица" плетеная</v>
          </cell>
        </row>
        <row r="49">
          <cell r="D49" t="str">
            <v>50 х 50 х 1,8</v>
          </cell>
        </row>
        <row r="50">
          <cell r="D50" t="str">
            <v>50 х 50 х 2,8</v>
          </cell>
        </row>
        <row r="51">
          <cell r="D51" t="str">
            <v>Квадрат</v>
          </cell>
        </row>
        <row r="57">
          <cell r="D57" t="str">
            <v>Уголок </v>
          </cell>
        </row>
      </sheetData>
      <sheetData sheetId="2">
        <row r="13">
          <cell r="D13" t="str">
            <v>d - 6,5 мм</v>
          </cell>
          <cell r="F13" t="str">
            <v>бухта</v>
          </cell>
          <cell r="I13" t="str">
            <v>#  0,8 мм</v>
          </cell>
          <cell r="J13">
            <v>21</v>
          </cell>
          <cell r="K13" t="str">
            <v>1250х2500</v>
          </cell>
          <cell r="L13">
            <v>32200</v>
          </cell>
          <cell r="N13" t="str">
            <v>15 х 15 х 1,5</v>
          </cell>
          <cell r="O13">
            <v>0.7</v>
          </cell>
          <cell r="P13" t="str">
            <v>6,0 м</v>
          </cell>
          <cell r="Q13">
            <v>36600</v>
          </cell>
        </row>
        <row r="14">
          <cell r="D14" t="str">
            <v>d - 6,5 мм</v>
          </cell>
          <cell r="E14">
            <v>0.32</v>
          </cell>
          <cell r="F14" t="str">
            <v>6,0 м</v>
          </cell>
          <cell r="G14">
            <v>29700</v>
          </cell>
          <cell r="I14" t="str">
            <v>#  1,0 мм </v>
          </cell>
          <cell r="J14">
            <v>26.5</v>
          </cell>
          <cell r="K14" t="str">
            <v>1250х2500</v>
          </cell>
          <cell r="L14">
            <v>32200</v>
          </cell>
          <cell r="N14" t="str">
            <v>20 х 20 х 1,5</v>
          </cell>
          <cell r="O14">
            <v>0.94</v>
          </cell>
          <cell r="P14" t="str">
            <v>6,0 м</v>
          </cell>
          <cell r="Q14">
            <v>36000</v>
          </cell>
        </row>
        <row r="15">
          <cell r="D15" t="str">
            <v>d - 8,0 мм</v>
          </cell>
          <cell r="E15">
            <v>815</v>
          </cell>
          <cell r="F15" t="str">
            <v>бухта</v>
          </cell>
          <cell r="G15">
            <v>29700</v>
          </cell>
          <cell r="I15" t="str">
            <v>#  1,2 мм </v>
          </cell>
          <cell r="J15">
            <v>30</v>
          </cell>
          <cell r="K15" t="str">
            <v>1250х2500</v>
          </cell>
          <cell r="L15">
            <v>32200</v>
          </cell>
          <cell r="N15" t="str">
            <v>20 х 20 х 2,0</v>
          </cell>
          <cell r="O15">
            <v>1.275</v>
          </cell>
          <cell r="P15" t="str">
            <v>6,0 м</v>
          </cell>
          <cell r="Q15">
            <v>32900</v>
          </cell>
        </row>
        <row r="16">
          <cell r="D16" t="str">
            <v>d - 8,0 мм</v>
          </cell>
          <cell r="E16">
            <v>0.43</v>
          </cell>
          <cell r="F16" t="str">
            <v>6,0 м</v>
          </cell>
          <cell r="G16">
            <v>29700</v>
          </cell>
          <cell r="I16" t="str">
            <v>#  1,5 мм </v>
          </cell>
          <cell r="J16">
            <v>39</v>
          </cell>
          <cell r="K16" t="str">
            <v>1250х2500</v>
          </cell>
          <cell r="L16">
            <v>32200</v>
          </cell>
          <cell r="N16" t="str">
            <v>25 х 25 х 1,5</v>
          </cell>
          <cell r="O16">
            <v>1.24</v>
          </cell>
          <cell r="P16" t="str">
            <v>6,0 м</v>
          </cell>
          <cell r="Q16">
            <v>35800</v>
          </cell>
        </row>
        <row r="17">
          <cell r="I17" t="str">
            <v>#  2,0 мм </v>
          </cell>
          <cell r="J17">
            <v>52</v>
          </cell>
          <cell r="K17" t="str">
            <v>1250х2500</v>
          </cell>
          <cell r="L17">
            <v>32000</v>
          </cell>
          <cell r="N17" t="str">
            <v>25 х 25 х 2,0</v>
          </cell>
          <cell r="O17">
            <v>1.67</v>
          </cell>
          <cell r="P17" t="str">
            <v>6,0 м</v>
          </cell>
          <cell r="Q17">
            <v>32700</v>
          </cell>
        </row>
        <row r="18">
          <cell r="D18" t="str">
            <v>d - 10 мм</v>
          </cell>
          <cell r="F18" t="str">
            <v>бухта</v>
          </cell>
          <cell r="N18" t="str">
            <v>30 х 30 х 1,5</v>
          </cell>
          <cell r="O18">
            <v>1.45</v>
          </cell>
          <cell r="P18" t="str">
            <v>6,0 м</v>
          </cell>
          <cell r="Q18">
            <v>35800</v>
          </cell>
        </row>
        <row r="19">
          <cell r="D19" t="str">
            <v>d - 10 мм</v>
          </cell>
          <cell r="E19">
            <v>0.66</v>
          </cell>
          <cell r="F19" t="str">
            <v>6,0 м</v>
          </cell>
          <cell r="G19">
            <v>29700</v>
          </cell>
          <cell r="N19" t="str">
            <v>30 х 30 х 2,0</v>
          </cell>
          <cell r="P19" t="str">
            <v>6,0 м</v>
          </cell>
        </row>
        <row r="20">
          <cell r="D20" t="str">
            <v>d - 12 мм</v>
          </cell>
          <cell r="E20">
            <v>0.95</v>
          </cell>
          <cell r="F20" t="str">
            <v>11,7 м</v>
          </cell>
          <cell r="G20">
            <v>29500</v>
          </cell>
          <cell r="I20" t="str">
            <v>#  1,5  мм</v>
          </cell>
          <cell r="J20">
            <v>39.1</v>
          </cell>
          <cell r="K20" t="str">
            <v>1250х2500</v>
          </cell>
          <cell r="L20">
            <v>28300</v>
          </cell>
          <cell r="N20" t="str">
            <v>40 х 20 х 1,5</v>
          </cell>
          <cell r="O20">
            <v>1.48</v>
          </cell>
          <cell r="P20" t="str">
            <v>6,0 м</v>
          </cell>
          <cell r="Q20">
            <v>35500</v>
          </cell>
        </row>
        <row r="21">
          <cell r="D21" t="str">
            <v>d - 14 мм</v>
          </cell>
          <cell r="F21" t="str">
            <v>11,7 м</v>
          </cell>
          <cell r="I21" t="str">
            <v>#  2,0  мм</v>
          </cell>
          <cell r="J21">
            <v>52</v>
          </cell>
          <cell r="K21" t="str">
            <v>1250х2500</v>
          </cell>
          <cell r="L21">
            <v>26600</v>
          </cell>
          <cell r="N21" t="str">
            <v>40 х 20 х 2,0</v>
          </cell>
          <cell r="O21">
            <v>1.98</v>
          </cell>
          <cell r="P21" t="str">
            <v>6,0 м</v>
          </cell>
          <cell r="Q21">
            <v>32900</v>
          </cell>
        </row>
        <row r="22">
          <cell r="D22" t="str">
            <v>d - 16 мм</v>
          </cell>
          <cell r="E22">
            <v>1.68</v>
          </cell>
          <cell r="F22" t="str">
            <v>11,7 м</v>
          </cell>
          <cell r="G22">
            <v>29200</v>
          </cell>
          <cell r="I22" t="str">
            <v>#  3,0  мм</v>
          </cell>
          <cell r="J22">
            <v>76</v>
          </cell>
          <cell r="K22" t="str">
            <v>1250х2500</v>
          </cell>
          <cell r="L22">
            <v>26200</v>
          </cell>
          <cell r="N22" t="str">
            <v>40 х 25 х 1,5</v>
          </cell>
          <cell r="O22">
            <v>1.66</v>
          </cell>
          <cell r="P22" t="str">
            <v>6,0 м</v>
          </cell>
          <cell r="Q22">
            <v>35500</v>
          </cell>
        </row>
        <row r="23">
          <cell r="D23" t="str">
            <v>d - 18 мм</v>
          </cell>
          <cell r="F23" t="str">
            <v>11,7 м</v>
          </cell>
          <cell r="I23" t="str">
            <v>#  4,0  мм</v>
          </cell>
          <cell r="J23">
            <v>290</v>
          </cell>
          <cell r="K23" t="str">
            <v>1500х6000</v>
          </cell>
          <cell r="L23">
            <v>26000</v>
          </cell>
          <cell r="N23" t="str">
            <v>40 х 25 х 2,0</v>
          </cell>
          <cell r="O23">
            <v>2.15</v>
          </cell>
          <cell r="P23" t="str">
            <v>6,0 м</v>
          </cell>
          <cell r="Q23">
            <v>32900</v>
          </cell>
        </row>
        <row r="24">
          <cell r="I24" t="str">
            <v>#  5,0  мм</v>
          </cell>
          <cell r="J24">
            <v>360</v>
          </cell>
          <cell r="K24" t="str">
            <v>1500х6000</v>
          </cell>
          <cell r="L24">
            <v>26000</v>
          </cell>
          <cell r="N24" t="str">
            <v>40 х 40 х 1,5</v>
          </cell>
          <cell r="O24">
            <v>1.84</v>
          </cell>
          <cell r="P24" t="str">
            <v>6,0 м</v>
          </cell>
          <cell r="Q24">
            <v>35500</v>
          </cell>
        </row>
        <row r="25">
          <cell r="D25" t="str">
            <v>d - 20 мм</v>
          </cell>
          <cell r="E25">
            <v>2.62</v>
          </cell>
          <cell r="F25" t="str">
            <v>11,7 м</v>
          </cell>
          <cell r="G25">
            <v>29200</v>
          </cell>
          <cell r="I25" t="str">
            <v>#  6,0  мм</v>
          </cell>
          <cell r="J25">
            <v>430</v>
          </cell>
          <cell r="K25" t="str">
            <v>1500х6000</v>
          </cell>
          <cell r="L25">
            <v>25800</v>
          </cell>
          <cell r="N25" t="str">
            <v>40 х 40 х 2,0</v>
          </cell>
          <cell r="O25">
            <v>2.68</v>
          </cell>
          <cell r="P25" t="str">
            <v>6,0 м</v>
          </cell>
          <cell r="Q25">
            <v>32500</v>
          </cell>
        </row>
        <row r="26">
          <cell r="D26" t="str">
            <v>d - 25 мм</v>
          </cell>
          <cell r="F26" t="str">
            <v>11,7 м</v>
          </cell>
          <cell r="I26" t="str">
            <v>#  8,0  мм</v>
          </cell>
          <cell r="J26">
            <v>575</v>
          </cell>
          <cell r="K26" t="str">
            <v>1500х6000</v>
          </cell>
          <cell r="L26">
            <v>25800</v>
          </cell>
          <cell r="N26" t="str">
            <v>40 х 40 х 3,0</v>
          </cell>
          <cell r="O26">
            <v>3.64</v>
          </cell>
          <cell r="P26" t="str">
            <v>6,0 м</v>
          </cell>
          <cell r="Q26">
            <v>32200</v>
          </cell>
        </row>
        <row r="27">
          <cell r="D27" t="str">
            <v>d - 36 мм</v>
          </cell>
          <cell r="F27" t="str">
            <v>11,7 м</v>
          </cell>
          <cell r="I27" t="str">
            <v>#  10   мм</v>
          </cell>
          <cell r="J27">
            <v>720</v>
          </cell>
          <cell r="K27" t="str">
            <v>1500х6000</v>
          </cell>
          <cell r="L27">
            <v>25800</v>
          </cell>
          <cell r="N27" t="str">
            <v>50 х 25 х 2,0</v>
          </cell>
          <cell r="O27">
            <v>2.5</v>
          </cell>
          <cell r="P27" t="str">
            <v>6,0 м</v>
          </cell>
          <cell r="Q27">
            <v>32500</v>
          </cell>
        </row>
        <row r="28">
          <cell r="D28" t="str">
            <v>d - 40 мм</v>
          </cell>
          <cell r="F28" t="str">
            <v>11,7 м</v>
          </cell>
          <cell r="I28" t="str">
            <v>#  12   мм</v>
          </cell>
          <cell r="J28">
            <v>860</v>
          </cell>
          <cell r="K28" t="str">
            <v>1500х6000</v>
          </cell>
          <cell r="L28">
            <v>25800</v>
          </cell>
          <cell r="N28" t="str">
            <v>50 х 25 х 2,5</v>
          </cell>
          <cell r="P28" t="str">
            <v>8,0 м</v>
          </cell>
        </row>
        <row r="29">
          <cell r="I29" t="str">
            <v>#  16   мм</v>
          </cell>
          <cell r="J29">
            <v>1142</v>
          </cell>
          <cell r="L29">
            <v>26500</v>
          </cell>
          <cell r="N29" t="str">
            <v>50 х 50 х 1,5</v>
          </cell>
          <cell r="O29">
            <v>2.3</v>
          </cell>
          <cell r="P29" t="str">
            <v>6,0 м</v>
          </cell>
          <cell r="Q29">
            <v>35500</v>
          </cell>
        </row>
        <row r="30">
          <cell r="D30" t="str">
            <v>d - 6 мм</v>
          </cell>
          <cell r="E30">
            <v>0.25</v>
          </cell>
          <cell r="F30" t="str">
            <v>6,0 м</v>
          </cell>
          <cell r="G30">
            <v>30700</v>
          </cell>
          <cell r="I30" t="str">
            <v>#  20   мм</v>
          </cell>
          <cell r="J30">
            <v>1440</v>
          </cell>
          <cell r="K30" t="str">
            <v>1500х6000</v>
          </cell>
          <cell r="L30">
            <v>26800</v>
          </cell>
          <cell r="N30" t="str">
            <v>50 х 50 х 2,0</v>
          </cell>
          <cell r="O30">
            <v>3.25</v>
          </cell>
          <cell r="P30" t="str">
            <v>6,0 м</v>
          </cell>
          <cell r="Q30">
            <v>32500</v>
          </cell>
        </row>
        <row r="31">
          <cell r="D31" t="str">
            <v>d - 8 мм</v>
          </cell>
          <cell r="F31" t="str">
            <v>9,0 м</v>
          </cell>
          <cell r="I31" t="str">
            <v>#  25   мм</v>
          </cell>
          <cell r="K31" t="str">
            <v>2000х6000</v>
          </cell>
          <cell r="L31" t="str">
            <v>в пути</v>
          </cell>
          <cell r="N31" t="str">
            <v>50 х 50 х 2,5</v>
          </cell>
          <cell r="P31" t="str">
            <v>8,0 м</v>
          </cell>
        </row>
        <row r="32">
          <cell r="D32" t="str">
            <v>d - 8 мм</v>
          </cell>
          <cell r="E32">
            <v>968</v>
          </cell>
          <cell r="F32" t="str">
            <v>бухта</v>
          </cell>
          <cell r="G32">
            <v>30700</v>
          </cell>
          <cell r="I32" t="str">
            <v>#  30   мм</v>
          </cell>
          <cell r="K32" t="str">
            <v>2000х6000</v>
          </cell>
          <cell r="L32" t="str">
            <v>в пути</v>
          </cell>
          <cell r="N32" t="str">
            <v>50 х 50 х 3,0</v>
          </cell>
          <cell r="O32">
            <v>4.7</v>
          </cell>
          <cell r="P32" t="str">
            <v>8,0 м</v>
          </cell>
          <cell r="Q32">
            <v>32200</v>
          </cell>
        </row>
        <row r="33">
          <cell r="D33" t="str">
            <v>d - 8 мм</v>
          </cell>
          <cell r="E33">
            <v>0.43</v>
          </cell>
          <cell r="F33" t="str">
            <v>6,0 м</v>
          </cell>
          <cell r="G33">
            <v>30700</v>
          </cell>
          <cell r="I33" t="str">
            <v>#  40   мм</v>
          </cell>
          <cell r="J33">
            <v>3850</v>
          </cell>
          <cell r="K33" t="str">
            <v>2000х6000</v>
          </cell>
          <cell r="L33">
            <v>29500</v>
          </cell>
          <cell r="N33" t="str">
            <v>60 х 30 х 2,0</v>
          </cell>
          <cell r="O33">
            <v>2.98</v>
          </cell>
          <cell r="P33" t="str">
            <v>6,0 м</v>
          </cell>
          <cell r="Q33">
            <v>32500</v>
          </cell>
        </row>
        <row r="34">
          <cell r="D34" t="str">
            <v>d - 10 мм</v>
          </cell>
          <cell r="E34">
            <v>960</v>
          </cell>
          <cell r="F34" t="str">
            <v>бухта</v>
          </cell>
          <cell r="G34">
            <v>30400</v>
          </cell>
          <cell r="I34" t="str">
            <v>#  50   мм</v>
          </cell>
          <cell r="K34" t="str">
            <v>2000х6000</v>
          </cell>
          <cell r="L34" t="str">
            <v>в пути</v>
          </cell>
          <cell r="N34" t="str">
            <v>60 х 30 х 2,5</v>
          </cell>
          <cell r="P34" t="str">
            <v>6,0 м</v>
          </cell>
        </row>
        <row r="35">
          <cell r="D35" t="str">
            <v>d - 10 мм</v>
          </cell>
          <cell r="E35">
            <v>0.66</v>
          </cell>
          <cell r="F35" t="str">
            <v>6,0 м</v>
          </cell>
          <cell r="G35">
            <v>30400</v>
          </cell>
          <cell r="N35" t="str">
            <v>60 х 30 х 3,0</v>
          </cell>
          <cell r="O35">
            <v>4.19</v>
          </cell>
          <cell r="P35" t="str">
            <v>6,0 м</v>
          </cell>
          <cell r="Q35">
            <v>32200</v>
          </cell>
        </row>
        <row r="36">
          <cell r="D36" t="str">
            <v>d - 10 мм 35гс</v>
          </cell>
          <cell r="F36" t="str">
            <v>11,7 м</v>
          </cell>
          <cell r="I36" t="str">
            <v>Лист рифленый</v>
          </cell>
          <cell r="N36" t="str">
            <v>60 х 40 х 2,0</v>
          </cell>
          <cell r="O36">
            <v>3.35</v>
          </cell>
          <cell r="P36" t="str">
            <v>6,0 м</v>
          </cell>
          <cell r="Q36">
            <v>32500</v>
          </cell>
        </row>
        <row r="37">
          <cell r="D37" t="str">
            <v>d - 10 мм</v>
          </cell>
          <cell r="E37">
            <v>0.66</v>
          </cell>
          <cell r="F37" t="str">
            <v>11,7 м</v>
          </cell>
          <cell r="G37">
            <v>30400</v>
          </cell>
          <cell r="I37" t="str">
            <v># 3 мм ромб</v>
          </cell>
          <cell r="K37" t="str">
            <v>1500х6000</v>
          </cell>
          <cell r="N37" t="str">
            <v>60 х 40 х 2,5</v>
          </cell>
          <cell r="P37" t="str">
            <v>6,0 м</v>
          </cell>
        </row>
        <row r="38">
          <cell r="D38" t="str">
            <v>d - 12 мм</v>
          </cell>
          <cell r="E38">
            <v>0.95</v>
          </cell>
          <cell r="F38" t="str">
            <v>11,7 м</v>
          </cell>
          <cell r="G38">
            <v>30300</v>
          </cell>
          <cell r="I38" t="str">
            <v># 4 мм ромб</v>
          </cell>
          <cell r="J38">
            <v>305</v>
          </cell>
          <cell r="K38" t="str">
            <v>1500х6000</v>
          </cell>
          <cell r="L38">
            <v>27800</v>
          </cell>
          <cell r="N38" t="str">
            <v>60 х 40 х 3,0</v>
          </cell>
          <cell r="O38">
            <v>4.55</v>
          </cell>
          <cell r="P38" t="str">
            <v>6,0 м</v>
          </cell>
          <cell r="Q38">
            <v>32200</v>
          </cell>
        </row>
        <row r="39">
          <cell r="D39" t="str">
            <v>d - 12 мм </v>
          </cell>
          <cell r="E39">
            <v>0.95</v>
          </cell>
          <cell r="F39" t="str">
            <v>12,0 м</v>
          </cell>
          <cell r="G39">
            <v>30300</v>
          </cell>
          <cell r="I39" t="str">
            <v># 5 мм ромб </v>
          </cell>
          <cell r="J39">
            <v>376</v>
          </cell>
          <cell r="K39" t="str">
            <v>1500х6000</v>
          </cell>
          <cell r="L39">
            <v>27800</v>
          </cell>
          <cell r="N39" t="str">
            <v>60 х 60 х 2,0</v>
          </cell>
          <cell r="O39">
            <v>4.06</v>
          </cell>
          <cell r="P39" t="str">
            <v>6,0 м</v>
          </cell>
          <cell r="Q39">
            <v>32500</v>
          </cell>
        </row>
        <row r="40">
          <cell r="D40" t="str">
            <v>d - 14 мм</v>
          </cell>
          <cell r="E40">
            <v>1.29</v>
          </cell>
          <cell r="F40" t="str">
            <v>11,7 м</v>
          </cell>
          <cell r="G40">
            <v>28600</v>
          </cell>
          <cell r="I40" t="str">
            <v># 6 мм ромб</v>
          </cell>
          <cell r="J40">
            <v>437</v>
          </cell>
          <cell r="K40" t="str">
            <v>1500х6000</v>
          </cell>
          <cell r="L40">
            <v>27800</v>
          </cell>
          <cell r="N40" t="str">
            <v>60 х 60 х 2,5</v>
          </cell>
          <cell r="P40" t="str">
            <v>6,0 м</v>
          </cell>
        </row>
        <row r="41">
          <cell r="D41" t="str">
            <v>d - 14 мм 35гс</v>
          </cell>
          <cell r="F41" t="str">
            <v>11,7 м</v>
          </cell>
          <cell r="N41" t="str">
            <v>60 х 60 х 3,0</v>
          </cell>
          <cell r="O41">
            <v>5.83</v>
          </cell>
          <cell r="P41" t="str">
            <v>6,0 м</v>
          </cell>
          <cell r="Q41">
            <v>32200</v>
          </cell>
        </row>
        <row r="42">
          <cell r="D42" t="str">
            <v>d - 16 мм</v>
          </cell>
          <cell r="E42">
            <v>1.68</v>
          </cell>
          <cell r="F42" t="str">
            <v>11,7 м</v>
          </cell>
          <cell r="G42">
            <v>28600</v>
          </cell>
          <cell r="I42" t="str">
            <v>Лист оцинкованный</v>
          </cell>
          <cell r="N42" t="str">
            <v>80 х 40 х 2,0</v>
          </cell>
          <cell r="O42">
            <v>4.06</v>
          </cell>
          <cell r="P42" t="str">
            <v>6,0 м</v>
          </cell>
          <cell r="Q42">
            <v>32500</v>
          </cell>
        </row>
        <row r="43">
          <cell r="D43" t="str">
            <v>d - 16 мм 35гс</v>
          </cell>
          <cell r="F43" t="str">
            <v>11,7 м</v>
          </cell>
          <cell r="I43" t="str">
            <v># 0,55 мм</v>
          </cell>
          <cell r="J43">
            <v>9</v>
          </cell>
          <cell r="K43" t="str">
            <v>1000х2000</v>
          </cell>
          <cell r="L43">
            <v>43500</v>
          </cell>
          <cell r="N43" t="str">
            <v>80 х 40 х 2,5</v>
          </cell>
          <cell r="O43">
            <v>4.85</v>
          </cell>
          <cell r="P43" t="str">
            <v>6,0 м</v>
          </cell>
          <cell r="Q43">
            <v>32200</v>
          </cell>
        </row>
        <row r="44">
          <cell r="D44" t="str">
            <v>d - 18 мм</v>
          </cell>
          <cell r="E44">
            <v>2.23</v>
          </cell>
          <cell r="F44" t="str">
            <v>11,7 м</v>
          </cell>
          <cell r="G44">
            <v>28600</v>
          </cell>
          <cell r="N44" t="str">
            <v>80 х 40 х 3,0</v>
          </cell>
          <cell r="O44">
            <v>5.7</v>
          </cell>
          <cell r="P44" t="str">
            <v>6,0 м</v>
          </cell>
          <cell r="Q44">
            <v>32200</v>
          </cell>
        </row>
        <row r="45">
          <cell r="D45" t="str">
            <v>d - 20 мм</v>
          </cell>
          <cell r="E45">
            <v>2.62</v>
          </cell>
          <cell r="F45" t="str">
            <v>11,7 м</v>
          </cell>
          <cell r="G45">
            <v>28600</v>
          </cell>
          <cell r="N45" t="str">
            <v>80 х 60 х 3,0</v>
          </cell>
          <cell r="P45" t="str">
            <v>6,0 м</v>
          </cell>
        </row>
        <row r="46">
          <cell r="D46" t="str">
            <v>d - 25 мм</v>
          </cell>
          <cell r="E46">
            <v>4.09</v>
          </cell>
          <cell r="F46" t="str">
            <v>11,7 м</v>
          </cell>
          <cell r="G46">
            <v>28600</v>
          </cell>
          <cell r="I46" t="str">
            <v>20 х 4  мм</v>
          </cell>
          <cell r="J46">
            <v>0.67</v>
          </cell>
          <cell r="K46" t="str">
            <v>н/д до 6,0м</v>
          </cell>
          <cell r="L46">
            <v>33600</v>
          </cell>
          <cell r="N46" t="str">
            <v>80 х 80 х 3,0</v>
          </cell>
          <cell r="O46">
            <v>7.49</v>
          </cell>
          <cell r="P46" t="str">
            <v>12,0 м</v>
          </cell>
          <cell r="Q46">
            <v>31500</v>
          </cell>
        </row>
        <row r="47">
          <cell r="I47" t="str">
            <v>25 х 4  мм</v>
          </cell>
          <cell r="J47">
            <v>0.83</v>
          </cell>
          <cell r="K47" t="str">
            <v>н/д до 6,0м</v>
          </cell>
          <cell r="L47">
            <v>32600</v>
          </cell>
          <cell r="N47" t="str">
            <v>80 х 80 х 4,0</v>
          </cell>
          <cell r="O47">
            <v>9.54</v>
          </cell>
          <cell r="P47" t="str">
            <v>12,0 м</v>
          </cell>
          <cell r="Q47">
            <v>31500</v>
          </cell>
        </row>
        <row r="48">
          <cell r="F48" t="str">
            <v>1.5м х 10м</v>
          </cell>
          <cell r="G48">
            <v>800</v>
          </cell>
          <cell r="I48" t="str">
            <v>30 х 4  мм</v>
          </cell>
          <cell r="J48">
            <v>1</v>
          </cell>
          <cell r="K48" t="str">
            <v>н/д до 6,0м</v>
          </cell>
          <cell r="L48">
            <v>32600</v>
          </cell>
          <cell r="N48" t="str">
            <v>80 х 80 х 5,0</v>
          </cell>
          <cell r="P48" t="str">
            <v>12,0 м</v>
          </cell>
        </row>
        <row r="49">
          <cell r="F49" t="str">
            <v>1.5м х 15м</v>
          </cell>
          <cell r="G49">
            <v>2100</v>
          </cell>
          <cell r="I49" t="str">
            <v>40 х 4  мм</v>
          </cell>
          <cell r="J49">
            <v>1.34</v>
          </cell>
          <cell r="K49" t="str">
            <v>н/д до 6,0м</v>
          </cell>
          <cell r="L49">
            <v>32500</v>
          </cell>
          <cell r="N49" t="str">
            <v>90 х 50 х 4,0</v>
          </cell>
          <cell r="P49" t="str">
            <v>6,0 м</v>
          </cell>
        </row>
        <row r="50">
          <cell r="I50" t="str">
            <v>50 х 5  мм</v>
          </cell>
          <cell r="J50">
            <v>2.02</v>
          </cell>
          <cell r="K50" t="str">
            <v>н/д до 6,0м</v>
          </cell>
          <cell r="L50">
            <v>32300</v>
          </cell>
          <cell r="N50" t="str">
            <v>100 х 50 х 3,0</v>
          </cell>
          <cell r="P50" t="str">
            <v>12,0 м</v>
          </cell>
        </row>
        <row r="51">
          <cell r="D51">
            <v>10</v>
          </cell>
          <cell r="E51">
            <v>0.84</v>
          </cell>
          <cell r="F51" t="str">
            <v>н/д до 6,0м</v>
          </cell>
          <cell r="G51">
            <v>32900</v>
          </cell>
          <cell r="N51" t="str">
            <v>100 х 60 х 4,0</v>
          </cell>
          <cell r="P51" t="str">
            <v>12,0 м</v>
          </cell>
        </row>
        <row r="52">
          <cell r="D52">
            <v>12</v>
          </cell>
          <cell r="E52">
            <v>1.2</v>
          </cell>
          <cell r="F52" t="str">
            <v>н/д до 6,0м</v>
          </cell>
          <cell r="G52">
            <v>32400</v>
          </cell>
          <cell r="I52" t="str">
            <v>Швеллер гнутый</v>
          </cell>
          <cell r="J52">
            <v>0</v>
          </cell>
          <cell r="K52">
            <v>0</v>
          </cell>
          <cell r="L52">
            <v>0</v>
          </cell>
          <cell r="N52" t="str">
            <v>100 х 100 х 4,0</v>
          </cell>
          <cell r="O52">
            <v>12.05</v>
          </cell>
          <cell r="P52" t="str">
            <v>12,0 м</v>
          </cell>
          <cell r="Q52">
            <v>31500</v>
          </cell>
        </row>
        <row r="53">
          <cell r="D53">
            <v>14</v>
          </cell>
          <cell r="E53">
            <v>1.64</v>
          </cell>
          <cell r="F53" t="str">
            <v>н/д до 6,0м</v>
          </cell>
          <cell r="G53">
            <v>32200</v>
          </cell>
          <cell r="I53" t="str">
            <v>60 х 32 х 4,0</v>
          </cell>
          <cell r="J53">
            <v>3.46</v>
          </cell>
          <cell r="K53" t="str">
            <v>10,0 м</v>
          </cell>
          <cell r="L53">
            <v>32500</v>
          </cell>
          <cell r="N53" t="str">
            <v>100 х 100 х 3,0</v>
          </cell>
          <cell r="O53">
            <v>9.33</v>
          </cell>
          <cell r="P53" t="str">
            <v>12,0 м</v>
          </cell>
          <cell r="Q53">
            <v>31500</v>
          </cell>
        </row>
        <row r="54">
          <cell r="D54">
            <v>16</v>
          </cell>
          <cell r="E54">
            <v>2.13</v>
          </cell>
          <cell r="F54" t="str">
            <v>н/д до 6,0м</v>
          </cell>
          <cell r="G54">
            <v>32200</v>
          </cell>
          <cell r="I54" t="str">
            <v>80 х 60 х 4,0</v>
          </cell>
          <cell r="J54">
            <v>6.16</v>
          </cell>
          <cell r="K54" t="str">
            <v>10,0 м</v>
          </cell>
          <cell r="L54">
            <v>32500</v>
          </cell>
          <cell r="N54" t="str">
            <v>120 х 60 х 4,0</v>
          </cell>
          <cell r="P54" t="str">
            <v>12,0 м</v>
          </cell>
        </row>
        <row r="55">
          <cell r="D55">
            <v>20</v>
          </cell>
          <cell r="E55">
            <v>3.33</v>
          </cell>
          <cell r="F55" t="str">
            <v>н/д до 6,0м</v>
          </cell>
          <cell r="G55">
            <v>32200</v>
          </cell>
          <cell r="I55" t="str">
            <v>100 х 50х4,0</v>
          </cell>
          <cell r="J55">
            <v>6.05</v>
          </cell>
          <cell r="K55" t="str">
            <v> 11,7 м</v>
          </cell>
          <cell r="L55">
            <v>32500</v>
          </cell>
          <cell r="N55" t="str">
            <v>120 х 80 х 4,0</v>
          </cell>
          <cell r="O55">
            <v>12.06</v>
          </cell>
          <cell r="P55" t="str">
            <v>12,0 м</v>
          </cell>
          <cell r="Q55">
            <v>32700</v>
          </cell>
        </row>
        <row r="56">
          <cell r="I56" t="str">
            <v>120 х 60х4,0</v>
          </cell>
          <cell r="J56">
            <v>7.25</v>
          </cell>
          <cell r="K56" t="str">
            <v> 11,7 м</v>
          </cell>
          <cell r="L56">
            <v>32500</v>
          </cell>
          <cell r="N56" t="str">
            <v>120 х 120 х 4,0 </v>
          </cell>
          <cell r="O56">
            <v>14.6</v>
          </cell>
          <cell r="P56" t="str">
            <v>12,0 м</v>
          </cell>
          <cell r="Q56">
            <v>31300</v>
          </cell>
        </row>
        <row r="57">
          <cell r="D57" t="str">
            <v>25 х 25 х 4</v>
          </cell>
          <cell r="E57">
            <v>1.53</v>
          </cell>
          <cell r="F57" t="str">
            <v>6,0 м</v>
          </cell>
          <cell r="G57">
            <v>26900</v>
          </cell>
          <cell r="I57" t="str">
            <v>Швеллер</v>
          </cell>
          <cell r="N57" t="str">
            <v>140 х 140 х 5,0</v>
          </cell>
          <cell r="O57">
            <v>21.19</v>
          </cell>
          <cell r="P57" t="str">
            <v>12,0 м</v>
          </cell>
          <cell r="Q57">
            <v>31500</v>
          </cell>
        </row>
        <row r="58">
          <cell r="D58" t="str">
            <v>32 х 32 х 4</v>
          </cell>
          <cell r="E58">
            <v>2.02</v>
          </cell>
          <cell r="F58" t="str">
            <v>6,0 м</v>
          </cell>
          <cell r="G58">
            <v>26900</v>
          </cell>
          <cell r="I58" t="str">
            <v>6,5 П</v>
          </cell>
          <cell r="J58">
            <v>6.1</v>
          </cell>
          <cell r="K58" t="str">
            <v>11,7 м</v>
          </cell>
          <cell r="L58">
            <v>27800</v>
          </cell>
          <cell r="N58" t="str">
            <v>160 х 120 х 4,0</v>
          </cell>
          <cell r="O58">
            <v>17.14</v>
          </cell>
          <cell r="P58" t="str">
            <v>12,0 м</v>
          </cell>
          <cell r="Q58">
            <v>31500</v>
          </cell>
        </row>
        <row r="59">
          <cell r="D59" t="str">
            <v>35 х 35 х 4</v>
          </cell>
          <cell r="E59">
            <v>2.25</v>
          </cell>
          <cell r="F59" t="str">
            <v>11,7 м</v>
          </cell>
          <cell r="G59">
            <v>26900</v>
          </cell>
          <cell r="I59" t="str">
            <v>8 П</v>
          </cell>
          <cell r="J59">
            <v>7.8</v>
          </cell>
          <cell r="K59" t="str">
            <v>11,7 м</v>
          </cell>
          <cell r="L59">
            <v>27500</v>
          </cell>
          <cell r="N59" t="str">
            <v>Труба  в / г </v>
          </cell>
        </row>
        <row r="60">
          <cell r="D60" t="str">
            <v>40 х 40 х 4</v>
          </cell>
          <cell r="E60">
            <v>2.57</v>
          </cell>
          <cell r="F60" t="str">
            <v>6,0 м</v>
          </cell>
          <cell r="G60">
            <v>26900</v>
          </cell>
          <cell r="I60" t="str">
            <v>10 П</v>
          </cell>
          <cell r="J60">
            <v>9.03</v>
          </cell>
          <cell r="K60" t="str">
            <v>9,0 м</v>
          </cell>
          <cell r="L60">
            <v>27500</v>
          </cell>
          <cell r="O60">
            <v>1.35</v>
          </cell>
          <cell r="P60" t="str">
            <v>7,8 м</v>
          </cell>
          <cell r="Q60">
            <v>32700</v>
          </cell>
        </row>
        <row r="61">
          <cell r="D61" t="str">
            <v>45 х 45 х 4</v>
          </cell>
          <cell r="F61" t="str">
            <v>10,0 м</v>
          </cell>
          <cell r="I61" t="str">
            <v>12 П</v>
          </cell>
          <cell r="J61">
            <v>11</v>
          </cell>
          <cell r="K61" t="str">
            <v>9,0 м</v>
          </cell>
          <cell r="L61">
            <v>27900</v>
          </cell>
          <cell r="O61">
            <v>1.78</v>
          </cell>
          <cell r="P61" t="str">
            <v>9,0 м</v>
          </cell>
          <cell r="Q61">
            <v>29100</v>
          </cell>
        </row>
        <row r="62">
          <cell r="D62" t="str">
            <v>50 х 50 х 5</v>
          </cell>
          <cell r="E62">
            <v>3.92</v>
          </cell>
          <cell r="F62" t="str">
            <v>11,7 м</v>
          </cell>
          <cell r="G62">
            <v>26800</v>
          </cell>
          <cell r="I62" t="str">
            <v>14 У</v>
          </cell>
          <cell r="J62">
            <v>13.06</v>
          </cell>
          <cell r="K62" t="str">
            <v>12,0 м</v>
          </cell>
          <cell r="L62">
            <v>27900</v>
          </cell>
          <cell r="O62">
            <v>2.53</v>
          </cell>
          <cell r="P62" t="str">
            <v>10,5 м</v>
          </cell>
          <cell r="Q62">
            <v>29000</v>
          </cell>
        </row>
        <row r="63">
          <cell r="D63" t="str">
            <v>63 х 63 х 5</v>
          </cell>
          <cell r="E63">
            <v>5.01</v>
          </cell>
          <cell r="F63" t="str">
            <v>9,0 м</v>
          </cell>
          <cell r="G63">
            <v>26500</v>
          </cell>
          <cell r="I63" t="str">
            <v>16 П</v>
          </cell>
          <cell r="J63">
            <v>14.8</v>
          </cell>
          <cell r="K63" t="str">
            <v>11,7 м</v>
          </cell>
          <cell r="L63">
            <v>27900</v>
          </cell>
          <cell r="O63">
            <v>3.22</v>
          </cell>
          <cell r="P63" t="str">
            <v>10,5 м</v>
          </cell>
          <cell r="Q63">
            <v>28900</v>
          </cell>
        </row>
        <row r="64">
          <cell r="D64" t="str">
            <v>63 х 63 х 6</v>
          </cell>
          <cell r="F64" t="str">
            <v>11,7 м</v>
          </cell>
          <cell r="I64" t="str">
            <v>18 У</v>
          </cell>
          <cell r="J64">
            <v>16.81</v>
          </cell>
          <cell r="K64" t="str">
            <v>12,0 м</v>
          </cell>
          <cell r="L64">
            <v>28900</v>
          </cell>
          <cell r="O64">
            <v>3.99</v>
          </cell>
          <cell r="P64" t="str">
            <v>10,5 м</v>
          </cell>
          <cell r="Q64">
            <v>28900</v>
          </cell>
        </row>
        <row r="65">
          <cell r="D65" t="str">
            <v>75 х 75 х 5</v>
          </cell>
          <cell r="F65" t="str">
            <v>11,7 м</v>
          </cell>
          <cell r="I65" t="str">
            <v>20 У</v>
          </cell>
          <cell r="J65">
            <v>19.42</v>
          </cell>
          <cell r="K65" t="str">
            <v>12,0 м</v>
          </cell>
          <cell r="L65">
            <v>28900</v>
          </cell>
          <cell r="O65">
            <v>5.1</v>
          </cell>
          <cell r="P65" t="str">
            <v>10,5 м</v>
          </cell>
          <cell r="Q65">
            <v>28900</v>
          </cell>
        </row>
        <row r="66">
          <cell r="D66" t="str">
            <v>75 х 75 х 6</v>
          </cell>
          <cell r="F66" t="str">
            <v>11,7 м</v>
          </cell>
          <cell r="I66" t="str">
            <v>22 У</v>
          </cell>
          <cell r="J66">
            <v>22.5</v>
          </cell>
          <cell r="K66" t="str">
            <v>12,0 м</v>
          </cell>
          <cell r="L66">
            <v>30100</v>
          </cell>
        </row>
        <row r="67">
          <cell r="D67" t="str">
            <v>90 х 90 х 7</v>
          </cell>
          <cell r="E67">
            <v>10</v>
          </cell>
          <cell r="F67" t="str">
            <v>12,0 м</v>
          </cell>
          <cell r="G67">
            <v>28200</v>
          </cell>
          <cell r="I67" t="str">
            <v>24 У</v>
          </cell>
          <cell r="J67">
            <v>24.65</v>
          </cell>
          <cell r="K67" t="str">
            <v>12,0 м</v>
          </cell>
          <cell r="L67">
            <v>31100</v>
          </cell>
          <cell r="N67" t="str">
            <v>Труба    эл / св  </v>
          </cell>
        </row>
        <row r="68">
          <cell r="D68" t="str">
            <v>100 х 100 х 7</v>
          </cell>
          <cell r="E68">
            <v>11.2</v>
          </cell>
          <cell r="F68" t="str">
            <v>11,7м</v>
          </cell>
          <cell r="G68">
            <v>27800</v>
          </cell>
          <cell r="I68" t="str">
            <v>30 У</v>
          </cell>
          <cell r="K68" t="str">
            <v>12,0 м</v>
          </cell>
          <cell r="N68" t="str">
            <v>d  -  57 х 3,5</v>
          </cell>
          <cell r="O68">
            <v>4.8</v>
          </cell>
          <cell r="P68" t="str">
            <v>11,2 м</v>
          </cell>
          <cell r="Q68">
            <v>28900</v>
          </cell>
        </row>
        <row r="69">
          <cell r="D69" t="str">
            <v>125 х 125 х 8</v>
          </cell>
          <cell r="E69">
            <v>16.06</v>
          </cell>
          <cell r="F69" t="str">
            <v>12,0 м</v>
          </cell>
          <cell r="G69">
            <v>27800</v>
          </cell>
          <cell r="N69" t="str">
            <v>d  -  76 х 3,5</v>
          </cell>
          <cell r="O69">
            <v>6.51</v>
          </cell>
          <cell r="P69" t="str">
            <v>11,2 м</v>
          </cell>
          <cell r="Q69">
            <v>28900</v>
          </cell>
        </row>
        <row r="70">
          <cell r="D70" t="str">
            <v>Балка</v>
          </cell>
          <cell r="E70">
            <v>0</v>
          </cell>
          <cell r="F70">
            <v>0</v>
          </cell>
          <cell r="G70">
            <v>0</v>
          </cell>
          <cell r="I70" t="str">
            <v>Труба эл/св тонкостенная</v>
          </cell>
          <cell r="N70" t="str">
            <v>d  -  89 х 3,5</v>
          </cell>
          <cell r="O70">
            <v>7.68</v>
          </cell>
          <cell r="P70" t="str">
            <v>11,2 м</v>
          </cell>
          <cell r="Q70">
            <v>28900</v>
          </cell>
        </row>
        <row r="71">
          <cell r="D71">
            <v>10</v>
          </cell>
          <cell r="E71">
            <v>9.92</v>
          </cell>
          <cell r="F71" t="str">
            <v>9,0 м</v>
          </cell>
          <cell r="G71">
            <v>29400</v>
          </cell>
          <cell r="I71" t="str">
            <v>d - 20 х 1,2 х/к</v>
          </cell>
          <cell r="J71">
            <v>0.57</v>
          </cell>
          <cell r="K71" t="str">
            <v>6м</v>
          </cell>
          <cell r="L71">
            <v>39200</v>
          </cell>
          <cell r="N71" t="str">
            <v>d  -  108 х 3,5</v>
          </cell>
          <cell r="O71">
            <v>9.39</v>
          </cell>
          <cell r="P71" t="str">
            <v>10,0 м</v>
          </cell>
          <cell r="Q71">
            <v>29000</v>
          </cell>
        </row>
        <row r="72">
          <cell r="D72">
            <v>12</v>
          </cell>
          <cell r="E72">
            <v>12.31</v>
          </cell>
          <cell r="F72" t="str">
            <v>9,0 м</v>
          </cell>
          <cell r="G72">
            <v>29900</v>
          </cell>
          <cell r="I72" t="str">
            <v>d - 20 х 1,5 г/к</v>
          </cell>
          <cell r="J72">
            <v>0.69</v>
          </cell>
          <cell r="K72" t="str">
            <v>6м</v>
          </cell>
          <cell r="L72">
            <v>37400</v>
          </cell>
          <cell r="N72" t="str">
            <v>d  -  108 х 4,0</v>
          </cell>
          <cell r="O72">
            <v>10.59</v>
          </cell>
          <cell r="P72" t="str">
            <v>10,0 м</v>
          </cell>
          <cell r="Q72">
            <v>29000</v>
          </cell>
        </row>
        <row r="73">
          <cell r="D73">
            <v>16</v>
          </cell>
          <cell r="E73">
            <v>16.44</v>
          </cell>
          <cell r="F73" t="str">
            <v>12,0 м</v>
          </cell>
          <cell r="G73">
            <v>31800</v>
          </cell>
          <cell r="I73" t="str">
            <v>d - 25 х 1,2 х/к</v>
          </cell>
          <cell r="K73" t="str">
            <v>6м</v>
          </cell>
          <cell r="N73" t="str">
            <v>d  -  133 х 4,0</v>
          </cell>
          <cell r="P73" t="str">
            <v>11,0 м</v>
          </cell>
        </row>
        <row r="74">
          <cell r="D74">
            <v>18</v>
          </cell>
          <cell r="F74" t="str">
            <v>12,0 м</v>
          </cell>
          <cell r="I74" t="str">
            <v>d - 25 х 1,5 г/к</v>
          </cell>
          <cell r="K74" t="str">
            <v>6м</v>
          </cell>
          <cell r="N74" t="str">
            <v>d  -  159х 4,5</v>
          </cell>
          <cell r="O74">
            <v>17.15</v>
          </cell>
          <cell r="P74" t="str">
            <v>11,5 м</v>
          </cell>
          <cell r="Q74">
            <v>34500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X97"/>
  <sheetViews>
    <sheetView showGridLines="0" tabSelected="1" zoomScale="50" zoomScaleNormal="50" zoomScalePageLayoutView="0" workbookViewId="0" topLeftCell="A1">
      <selection activeCell="S78" sqref="S78:T78"/>
    </sheetView>
  </sheetViews>
  <sheetFormatPr defaultColWidth="9.140625" defaultRowHeight="15"/>
  <cols>
    <col min="1" max="1" width="0.5625" style="1" customWidth="1"/>
    <col min="2" max="2" width="1.421875" style="1" hidden="1" customWidth="1"/>
    <col min="3" max="3" width="1.1484375" style="1" customWidth="1"/>
    <col min="4" max="4" width="30.7109375" style="1" customWidth="1"/>
    <col min="5" max="5" width="17.8515625" style="1" customWidth="1"/>
    <col min="6" max="6" width="22.00390625" style="1" customWidth="1"/>
    <col min="7" max="7" width="25.8515625" style="1" customWidth="1"/>
    <col min="8" max="8" width="26.7109375" style="1" customWidth="1"/>
    <col min="9" max="9" width="1.1484375" style="1" customWidth="1"/>
    <col min="10" max="10" width="25.28125" style="1" customWidth="1"/>
    <col min="11" max="11" width="21.00390625" style="1" customWidth="1"/>
    <col min="12" max="12" width="23.28125" style="1" customWidth="1"/>
    <col min="13" max="13" width="29.28125" style="1" customWidth="1"/>
    <col min="14" max="14" width="17.28125" style="1" customWidth="1"/>
    <col min="15" max="15" width="1.1484375" style="1" customWidth="1"/>
    <col min="16" max="16" width="30.140625" style="1" customWidth="1"/>
    <col min="17" max="17" width="16.00390625" style="1" customWidth="1"/>
    <col min="18" max="18" width="18.57421875" style="1" customWidth="1"/>
    <col min="19" max="19" width="22.28125" style="1" customWidth="1"/>
    <col min="20" max="20" width="17.28125" style="1" customWidth="1"/>
    <col min="21" max="21" width="0.5625" style="1" customWidth="1"/>
    <col min="22" max="22" width="0.9921875" style="1" customWidth="1"/>
    <col min="23" max="16384" width="9.140625" style="1" customWidth="1"/>
  </cols>
  <sheetData>
    <row r="1" spans="19:20" ht="23.25" customHeight="1">
      <c r="S1" s="2"/>
      <c r="T1" s="3">
        <f ca="1">TODAY()</f>
        <v>41141</v>
      </c>
    </row>
    <row r="2" spans="7:14" ht="9.75" customHeight="1">
      <c r="G2" s="4"/>
      <c r="N2" s="4"/>
    </row>
    <row r="3" spans="7:14" ht="10.5" customHeight="1">
      <c r="G3" s="4"/>
      <c r="N3" s="4"/>
    </row>
    <row r="4" spans="7:23" ht="15.75" customHeight="1">
      <c r="G4" s="4"/>
      <c r="N4" s="4"/>
      <c r="W4" s="5"/>
    </row>
    <row r="5" spans="7:18" ht="18">
      <c r="G5" s="4"/>
      <c r="H5" s="6"/>
      <c r="K5" s="7"/>
      <c r="L5" s="7"/>
      <c r="N5" s="4"/>
      <c r="O5" s="8"/>
      <c r="P5" s="9"/>
      <c r="Q5" s="10"/>
      <c r="R5" s="10"/>
    </row>
    <row r="6" spans="7:18" ht="8.25" customHeight="1">
      <c r="G6" s="4"/>
      <c r="H6" s="11"/>
      <c r="J6" s="6"/>
      <c r="K6" s="7"/>
      <c r="L6" s="7"/>
      <c r="M6" s="8"/>
      <c r="N6" s="12"/>
      <c r="O6" s="13"/>
      <c r="P6" s="13"/>
      <c r="Q6" s="13"/>
      <c r="R6" s="13"/>
    </row>
    <row r="7" spans="7:18" ht="28.5" customHeight="1">
      <c r="G7" s="4"/>
      <c r="H7" s="11"/>
      <c r="J7" s="6"/>
      <c r="K7" s="7"/>
      <c r="L7" s="7"/>
      <c r="M7" s="8"/>
      <c r="N7" s="12"/>
      <c r="O7" s="13"/>
      <c r="P7" s="13"/>
      <c r="Q7" s="13"/>
      <c r="R7" s="13"/>
    </row>
    <row r="8" spans="3:14" ht="27.75" customHeight="1">
      <c r="C8" s="14" t="s">
        <v>0</v>
      </c>
      <c r="E8" s="15"/>
      <c r="F8" s="15"/>
      <c r="G8" s="11"/>
      <c r="I8" s="16"/>
      <c r="J8" s="17"/>
      <c r="K8" s="17"/>
      <c r="L8" s="17"/>
      <c r="M8" s="18"/>
      <c r="N8" s="13"/>
    </row>
    <row r="9" spans="3:14" ht="27.75" customHeight="1">
      <c r="C9" s="14" t="s">
        <v>1</v>
      </c>
      <c r="E9" s="15"/>
      <c r="F9" s="15"/>
      <c r="G9" s="11"/>
      <c r="I9" s="16"/>
      <c r="J9" s="17"/>
      <c r="K9" s="17"/>
      <c r="L9" s="17"/>
      <c r="M9" s="18"/>
      <c r="N9" s="13"/>
    </row>
    <row r="10" spans="3:14" ht="27.75" customHeight="1">
      <c r="C10" s="14" t="s">
        <v>2</v>
      </c>
      <c r="E10" s="15"/>
      <c r="F10" s="15"/>
      <c r="G10" s="11"/>
      <c r="I10" s="16"/>
      <c r="J10" s="17"/>
      <c r="K10" s="17"/>
      <c r="L10" s="17"/>
      <c r="M10" s="18"/>
      <c r="N10" s="13"/>
    </row>
    <row r="11" spans="3:14" ht="27.75" customHeight="1">
      <c r="C11" s="14" t="s">
        <v>3</v>
      </c>
      <c r="E11" s="15"/>
      <c r="F11" s="15"/>
      <c r="G11" s="11"/>
      <c r="I11" s="16"/>
      <c r="J11" s="17"/>
      <c r="K11" s="17"/>
      <c r="L11" s="17"/>
      <c r="M11" s="18"/>
      <c r="N11" s="13"/>
    </row>
    <row r="12" spans="3:14" ht="27.75" customHeight="1">
      <c r="C12" s="14" t="s">
        <v>4</v>
      </c>
      <c r="E12" s="15"/>
      <c r="F12" s="15"/>
      <c r="G12" s="11"/>
      <c r="I12" s="16"/>
      <c r="J12" s="17"/>
      <c r="K12" s="17"/>
      <c r="L12" s="17"/>
      <c r="M12" s="18"/>
      <c r="N12" s="13"/>
    </row>
    <row r="13" spans="5:14" ht="21" customHeight="1" thickBot="1">
      <c r="E13" s="15"/>
      <c r="F13" s="15"/>
      <c r="G13" s="11"/>
      <c r="I13" s="16"/>
      <c r="J13" s="17"/>
      <c r="K13" s="17"/>
      <c r="L13" s="17"/>
      <c r="M13" s="18"/>
      <c r="N13" s="13"/>
    </row>
    <row r="14" spans="1:21" ht="3.75" customHeight="1" thickBot="1">
      <c r="A14" s="19"/>
      <c r="B14" s="20"/>
      <c r="C14" s="21"/>
      <c r="D14" s="20"/>
      <c r="E14" s="20"/>
      <c r="F14" s="20"/>
      <c r="G14" s="22"/>
      <c r="H14" s="20"/>
      <c r="I14" s="20"/>
      <c r="J14" s="20"/>
      <c r="K14" s="20"/>
      <c r="L14" s="20"/>
      <c r="M14" s="22"/>
      <c r="N14" s="20"/>
      <c r="O14" s="20"/>
      <c r="P14" s="20"/>
      <c r="Q14" s="20"/>
      <c r="R14" s="20"/>
      <c r="S14" s="22"/>
      <c r="T14" s="20"/>
      <c r="U14" s="23"/>
    </row>
    <row r="15" spans="1:21" ht="50.25" customHeight="1" thickBot="1">
      <c r="A15" s="24"/>
      <c r="B15" s="25"/>
      <c r="C15" s="26"/>
      <c r="D15" s="27" t="s">
        <v>5</v>
      </c>
      <c r="E15" s="28" t="s">
        <v>6</v>
      </c>
      <c r="F15" s="28" t="s">
        <v>7</v>
      </c>
      <c r="G15" s="29" t="s">
        <v>8</v>
      </c>
      <c r="H15" s="30" t="s">
        <v>9</v>
      </c>
      <c r="I15" s="25"/>
      <c r="J15" s="27" t="s">
        <v>5</v>
      </c>
      <c r="K15" s="28" t="s">
        <v>6</v>
      </c>
      <c r="L15" s="28" t="s">
        <v>7</v>
      </c>
      <c r="M15" s="28" t="s">
        <v>8</v>
      </c>
      <c r="N15" s="31" t="s">
        <v>9</v>
      </c>
      <c r="O15" s="25"/>
      <c r="P15" s="27" t="s">
        <v>10</v>
      </c>
      <c r="Q15" s="28" t="s">
        <v>6</v>
      </c>
      <c r="R15" s="28" t="s">
        <v>7</v>
      </c>
      <c r="S15" s="28" t="s">
        <v>8</v>
      </c>
      <c r="T15" s="31" t="s">
        <v>9</v>
      </c>
      <c r="U15" s="32"/>
    </row>
    <row r="16" spans="1:21" ht="3.75" customHeight="1" thickBot="1">
      <c r="A16" s="33"/>
      <c r="B16" s="34"/>
      <c r="C16" s="21"/>
      <c r="D16" s="21"/>
      <c r="E16" s="35"/>
      <c r="F16" s="35"/>
      <c r="G16" s="36"/>
      <c r="H16" s="37"/>
      <c r="I16" s="38"/>
      <c r="J16" s="21"/>
      <c r="K16" s="35"/>
      <c r="L16" s="35"/>
      <c r="M16" s="36"/>
      <c r="N16" s="37"/>
      <c r="O16" s="38"/>
      <c r="P16" s="21"/>
      <c r="Q16" s="35"/>
      <c r="R16" s="35"/>
      <c r="S16" s="36"/>
      <c r="T16" s="37"/>
      <c r="U16" s="32"/>
    </row>
    <row r="17" spans="1:22" ht="27.75" customHeight="1">
      <c r="A17" s="39"/>
      <c r="B17" s="40"/>
      <c r="C17" s="41"/>
      <c r="D17" s="123" t="str">
        <f>'[1]Прайс'!D12</f>
        <v>Катанка</v>
      </c>
      <c r="E17" s="124"/>
      <c r="F17" s="124">
        <f>'[1]Прайс'!E12</f>
        <v>0</v>
      </c>
      <c r="G17" s="124">
        <f>'[1]Прайс'!F12</f>
        <v>0</v>
      </c>
      <c r="H17" s="125">
        <f>'[1]Прайс'!H12</f>
        <v>0</v>
      </c>
      <c r="I17" s="42"/>
      <c r="J17" s="123" t="str">
        <f>'[1]Прайс'!J12</f>
        <v>Лист  х / к</v>
      </c>
      <c r="K17" s="124"/>
      <c r="L17" s="124">
        <f>'[1]Прайс'!K12</f>
        <v>0</v>
      </c>
      <c r="M17" s="124">
        <f>'[1]Прайс'!L12</f>
        <v>0</v>
      </c>
      <c r="N17" s="125" t="e">
        <f>'[1]Прайс'!#REF!</f>
        <v>#REF!</v>
      </c>
      <c r="O17" s="42"/>
      <c r="P17" s="123" t="str">
        <f>'[1]Прайс'!O12</f>
        <v>Труба  профильная</v>
      </c>
      <c r="Q17" s="124"/>
      <c r="R17" s="124">
        <f>'[1]Прайс'!P12</f>
        <v>0</v>
      </c>
      <c r="S17" s="124">
        <f>'[1]Прайс'!Q12</f>
        <v>0</v>
      </c>
      <c r="T17" s="125">
        <f>'[1]Прайс'!S12</f>
        <v>0</v>
      </c>
      <c r="U17" s="43"/>
      <c r="V17" s="44"/>
    </row>
    <row r="18" spans="1:24" ht="27.75" customHeight="1">
      <c r="A18" s="39"/>
      <c r="B18" s="40"/>
      <c r="C18" s="45"/>
      <c r="D18" s="46" t="str">
        <f>'[1]Прайс коэфф.'!D13</f>
        <v>d - 6,5 мм</v>
      </c>
      <c r="E18" s="47" t="s">
        <v>11</v>
      </c>
      <c r="F18" s="48" t="str">
        <f>'[1]Прайс коэфф.'!F13</f>
        <v>бухта</v>
      </c>
      <c r="G18" s="47" t="s">
        <v>11</v>
      </c>
      <c r="H18" s="47" t="s">
        <v>11</v>
      </c>
      <c r="I18" s="42"/>
      <c r="J18" s="46" t="str">
        <f>'[1]Прайс коэфф.'!I13</f>
        <v>#  0,8 мм</v>
      </c>
      <c r="K18" s="51" t="s">
        <v>12</v>
      </c>
      <c r="L18" s="48" t="str">
        <f>'[1]Прайс коэфф.'!K13</f>
        <v>1250х2500</v>
      </c>
      <c r="M18" s="49">
        <f>'[1]Прайс коэфф.'!J13*'[1]Прайс коэфф.'!L13/1000*1.07</f>
        <v>723.5340000000001</v>
      </c>
      <c r="N18" s="50">
        <f>'[1]Прайс коэфф.'!L13*1.07</f>
        <v>34454</v>
      </c>
      <c r="O18" s="42"/>
      <c r="P18" s="46" t="str">
        <f>'[1]Прайс коэфф.'!N13</f>
        <v>15 х 15 х 1,5</v>
      </c>
      <c r="Q18" s="52">
        <v>27.6</v>
      </c>
      <c r="R18" s="48" t="str">
        <f>'[1]Прайс коэфф.'!P13</f>
        <v>6,0 м</v>
      </c>
      <c r="S18" s="49">
        <f>'[1]Прайс коэфф.'!O13*'[1]Прайс коэфф.'!Q13/1000*1.07</f>
        <v>27.413400000000003</v>
      </c>
      <c r="T18" s="50">
        <f>'[1]Прайс коэфф.'!Q13*1.07</f>
        <v>39162</v>
      </c>
      <c r="U18" s="43"/>
      <c r="V18" s="44"/>
      <c r="W18" s="53"/>
      <c r="X18" s="54"/>
    </row>
    <row r="19" spans="1:24" ht="27.75" customHeight="1">
      <c r="A19" s="39"/>
      <c r="B19" s="40"/>
      <c r="C19" s="45"/>
      <c r="D19" s="46" t="str">
        <f>'[1]Прайс коэфф.'!D14</f>
        <v>d - 6,5 мм</v>
      </c>
      <c r="E19" s="47">
        <v>6</v>
      </c>
      <c r="F19" s="48" t="str">
        <f>'[1]Прайс коэфф.'!F14</f>
        <v>6,0 м</v>
      </c>
      <c r="G19" s="49">
        <f>'[1]Прайс коэфф.'!E14*'[1]Прайс коэфф.'!G14/1000*1.07</f>
        <v>10.16928</v>
      </c>
      <c r="H19" s="50">
        <f>'[1]Прайс коэфф.'!G14*1.07</f>
        <v>31779.000000000004</v>
      </c>
      <c r="I19" s="42"/>
      <c r="J19" s="46" t="str">
        <f>'[1]Прайс коэфф.'!I14</f>
        <v>#  1,0 мм </v>
      </c>
      <c r="K19" s="55" t="s">
        <v>12</v>
      </c>
      <c r="L19" s="48" t="str">
        <f>'[1]Прайс коэфф.'!K14</f>
        <v>1250х2500</v>
      </c>
      <c r="M19" s="49">
        <f>'[1]Прайс коэфф.'!J14*'[1]Прайс коэфф.'!L14/1000*1.07</f>
        <v>913.031</v>
      </c>
      <c r="N19" s="50">
        <f>'[1]Прайс коэфф.'!L14*1.07</f>
        <v>34454</v>
      </c>
      <c r="O19" s="42"/>
      <c r="P19" s="46" t="str">
        <f>'[1]Прайс коэфф.'!N14</f>
        <v>20 х 20 х 1,5</v>
      </c>
      <c r="Q19" s="52">
        <v>30</v>
      </c>
      <c r="R19" s="48" t="str">
        <f>'[1]Прайс коэфф.'!P14</f>
        <v>6,0 м</v>
      </c>
      <c r="S19" s="49">
        <f>'[1]Прайс коэфф.'!O14*'[1]Прайс коэфф.'!Q14/1000*1.07</f>
        <v>36.208800000000004</v>
      </c>
      <c r="T19" s="50">
        <f>'[1]Прайс коэфф.'!Q14*1.07</f>
        <v>38520</v>
      </c>
      <c r="U19" s="43"/>
      <c r="V19" s="44"/>
      <c r="W19" s="53"/>
      <c r="X19" s="54"/>
    </row>
    <row r="20" spans="1:24" ht="27.75" customHeight="1">
      <c r="A20" s="39"/>
      <c r="B20" s="40"/>
      <c r="C20" s="45"/>
      <c r="D20" s="46" t="str">
        <f>'[1]Прайс коэфф.'!D15</f>
        <v>d - 8,0 мм</v>
      </c>
      <c r="E20" s="47" t="s">
        <v>11</v>
      </c>
      <c r="F20" s="48" t="str">
        <f>'[1]Прайс коэфф.'!F15</f>
        <v>бухта</v>
      </c>
      <c r="G20" s="49">
        <f>'[1]Прайс коэфф.'!E15*'[1]Прайс коэфф.'!G15/1000*1.07</f>
        <v>25899.885000000002</v>
      </c>
      <c r="H20" s="50">
        <f>'[1]Прайс коэфф.'!G15*1.07</f>
        <v>31779.000000000004</v>
      </c>
      <c r="I20" s="42"/>
      <c r="J20" s="46" t="str">
        <f>'[1]Прайс коэфф.'!I15</f>
        <v>#  1,2 мм </v>
      </c>
      <c r="K20" s="55" t="s">
        <v>12</v>
      </c>
      <c r="L20" s="48" t="str">
        <f>'[1]Прайс коэфф.'!K15</f>
        <v>1250х2500</v>
      </c>
      <c r="M20" s="49">
        <f>'[1]Прайс коэфф.'!J15*'[1]Прайс коэфф.'!L15/1000*1.07</f>
        <v>1033.6200000000001</v>
      </c>
      <c r="N20" s="50">
        <f>'[1]Прайс коэфф.'!L15*1.07</f>
        <v>34454</v>
      </c>
      <c r="O20" s="42"/>
      <c r="P20" s="46" t="str">
        <f>'[1]Прайс коэфф.'!N15</f>
        <v>20 х 20 х 2,0</v>
      </c>
      <c r="Q20" s="52">
        <v>31.2</v>
      </c>
      <c r="R20" s="48" t="str">
        <f>'[1]Прайс коэфф.'!P15</f>
        <v>6,0 м</v>
      </c>
      <c r="S20" s="49">
        <f>'[1]Прайс коэфф.'!O15*'[1]Прайс коэфф.'!Q15/1000*1.07</f>
        <v>44.883825</v>
      </c>
      <c r="T20" s="50">
        <f>'[1]Прайс коэфф.'!Q15*1.07</f>
        <v>35203</v>
      </c>
      <c r="U20" s="43"/>
      <c r="V20" s="44"/>
      <c r="W20" s="53"/>
      <c r="X20" s="54"/>
    </row>
    <row r="21" spans="1:24" ht="27.75" customHeight="1">
      <c r="A21" s="39"/>
      <c r="B21" s="40"/>
      <c r="C21" s="45"/>
      <c r="D21" s="46" t="str">
        <f>'[1]Прайс коэфф.'!D16</f>
        <v>d - 8,0 мм</v>
      </c>
      <c r="E21" s="47">
        <v>8.4</v>
      </c>
      <c r="F21" s="48" t="str">
        <f>'[1]Прайс коэфф.'!F16</f>
        <v>6,0 м</v>
      </c>
      <c r="G21" s="49">
        <f>'[1]Прайс коэфф.'!E16*'[1]Прайс коэфф.'!G16/1000*1.07</f>
        <v>13.664970000000002</v>
      </c>
      <c r="H21" s="50">
        <f>'[1]Прайс коэфф.'!G16*1.07</f>
        <v>31779.000000000004</v>
      </c>
      <c r="I21" s="42"/>
      <c r="J21" s="46" t="str">
        <f>'[1]Прайс коэфф.'!I16</f>
        <v>#  1,5 мм </v>
      </c>
      <c r="K21" s="56" t="s">
        <v>13</v>
      </c>
      <c r="L21" s="48" t="str">
        <f>'[1]Прайс коэфф.'!K16</f>
        <v>1250х2500</v>
      </c>
      <c r="M21" s="49">
        <f>'[1]Прайс коэфф.'!J16*'[1]Прайс коэфф.'!L16/1000*1.07</f>
        <v>1343.7060000000001</v>
      </c>
      <c r="N21" s="50">
        <f>'[1]Прайс коэфф.'!L16*1.07</f>
        <v>34454</v>
      </c>
      <c r="O21" s="42"/>
      <c r="P21" s="46" t="str">
        <f>'[1]Прайс коэфф.'!N16</f>
        <v>25 х 25 х 1,5</v>
      </c>
      <c r="Q21" s="52">
        <v>31.2</v>
      </c>
      <c r="R21" s="48" t="str">
        <f>'[1]Прайс коэфф.'!P16</f>
        <v>6,0 м</v>
      </c>
      <c r="S21" s="49">
        <f>'[1]Прайс коэфф.'!O16*'[1]Прайс коэфф.'!Q16/1000*1.07</f>
        <v>47.49944000000001</v>
      </c>
      <c r="T21" s="50">
        <f>'[1]Прайс коэфф.'!Q16*1.07</f>
        <v>38306</v>
      </c>
      <c r="U21" s="43"/>
      <c r="V21" s="44"/>
      <c r="W21" s="53"/>
      <c r="X21" s="54"/>
    </row>
    <row r="22" spans="1:24" ht="27.75" customHeight="1">
      <c r="A22" s="39"/>
      <c r="B22" s="40"/>
      <c r="C22" s="45"/>
      <c r="D22" s="109" t="str">
        <f>'[1]Прайс'!D17</f>
        <v>Арматура   А1</v>
      </c>
      <c r="E22" s="110"/>
      <c r="F22" s="110">
        <f>'[1]Прайс'!E17</f>
        <v>0</v>
      </c>
      <c r="G22" s="110">
        <f>'[1]Прайс'!F17</f>
        <v>0</v>
      </c>
      <c r="H22" s="111">
        <f>'[1]Прайс'!H17</f>
        <v>0</v>
      </c>
      <c r="I22" s="42"/>
      <c r="J22" s="46" t="str">
        <f>'[1]Прайс коэфф.'!I17</f>
        <v>#  2,0 мм </v>
      </c>
      <c r="K22" s="56" t="s">
        <v>14</v>
      </c>
      <c r="L22" s="48" t="str">
        <f>'[1]Прайс коэфф.'!K17</f>
        <v>1250х2500</v>
      </c>
      <c r="M22" s="49">
        <f>'[1]Прайс коэфф.'!J17*'[1]Прайс коэфф.'!L17/1000*1.07</f>
        <v>1780.48</v>
      </c>
      <c r="N22" s="50">
        <f>'[1]Прайс коэфф.'!L17*1.07</f>
        <v>34240</v>
      </c>
      <c r="O22" s="42"/>
      <c r="P22" s="46" t="str">
        <f>'[1]Прайс коэфф.'!N17</f>
        <v>25 х 25 х 2,0</v>
      </c>
      <c r="Q22" s="52">
        <v>33.6</v>
      </c>
      <c r="R22" s="48" t="str">
        <f>'[1]Прайс коэфф.'!P17</f>
        <v>6,0 м</v>
      </c>
      <c r="S22" s="49">
        <f>'[1]Прайс коэфф.'!O17*'[1]Прайс коэфф.'!Q17/1000*1.07</f>
        <v>58.431630000000006</v>
      </c>
      <c r="T22" s="50">
        <f>'[1]Прайс коэфф.'!Q17*1.07</f>
        <v>34989</v>
      </c>
      <c r="U22" s="43"/>
      <c r="V22" s="44"/>
      <c r="W22" s="53"/>
      <c r="X22" s="54"/>
    </row>
    <row r="23" spans="1:24" ht="27.75" customHeight="1">
      <c r="A23" s="39"/>
      <c r="B23" s="40"/>
      <c r="C23" s="45"/>
      <c r="D23" s="58" t="str">
        <f>'[1]Прайс коэфф.'!D18</f>
        <v>d - 10 мм</v>
      </c>
      <c r="E23" s="59" t="s">
        <v>11</v>
      </c>
      <c r="F23" s="60" t="str">
        <f>'[1]Прайс коэфф.'!F18</f>
        <v>бухта</v>
      </c>
      <c r="G23" s="47" t="s">
        <v>11</v>
      </c>
      <c r="H23" s="47" t="s">
        <v>11</v>
      </c>
      <c r="I23" s="42"/>
      <c r="J23" s="109" t="str">
        <f>'[1]Прайс'!J18</f>
        <v>Лист  г / к</v>
      </c>
      <c r="K23" s="110"/>
      <c r="L23" s="110"/>
      <c r="M23" s="110"/>
      <c r="N23" s="111"/>
      <c r="O23" s="42"/>
      <c r="P23" s="46" t="str">
        <f>'[1]Прайс коэфф.'!N18</f>
        <v>30 х 30 х 1,5</v>
      </c>
      <c r="Q23" s="52">
        <v>33.6</v>
      </c>
      <c r="R23" s="48" t="str">
        <f>'[1]Прайс коэфф.'!P18</f>
        <v>6,0 м</v>
      </c>
      <c r="S23" s="49">
        <f>'[1]Прайс коэфф.'!O18*'[1]Прайс коэфф.'!Q18/1000*1.07</f>
        <v>55.5437</v>
      </c>
      <c r="T23" s="50">
        <f>'[1]Прайс коэфф.'!Q18*1.07</f>
        <v>38306</v>
      </c>
      <c r="U23" s="43"/>
      <c r="V23" s="44"/>
      <c r="W23" s="53"/>
      <c r="X23" s="54"/>
    </row>
    <row r="24" spans="1:24" ht="27.75" customHeight="1">
      <c r="A24" s="39"/>
      <c r="B24" s="40"/>
      <c r="C24" s="45"/>
      <c r="D24" s="58" t="str">
        <f>'[1]Прайс коэфф.'!D19</f>
        <v>d - 10 мм</v>
      </c>
      <c r="E24" s="47">
        <v>19.2</v>
      </c>
      <c r="F24" s="60" t="str">
        <f>'[1]Прайс коэфф.'!F19</f>
        <v>6,0 м</v>
      </c>
      <c r="G24" s="49">
        <f>'[1]Прайс коэфф.'!E19*'[1]Прайс коэфф.'!G19/1000*1.07</f>
        <v>20.974140000000002</v>
      </c>
      <c r="H24" s="50">
        <f>'[1]Прайс коэфф.'!G19*1.07</f>
        <v>31779.000000000004</v>
      </c>
      <c r="I24" s="42"/>
      <c r="J24" s="46" t="str">
        <f>'[1]Прайс коэфф.'!I20</f>
        <v>#  1,5  мм</v>
      </c>
      <c r="K24" s="61" t="s">
        <v>15</v>
      </c>
      <c r="L24" s="48" t="str">
        <f>'[1]Прайс коэфф.'!K20</f>
        <v>1250х2500</v>
      </c>
      <c r="M24" s="49">
        <f>'[1]Прайс коэфф.'!J20*'[1]Прайс коэфф.'!L20/1000*1.07</f>
        <v>1183.9871</v>
      </c>
      <c r="N24" s="50">
        <f>'[1]Прайс коэфф.'!L20*1.07</f>
        <v>30281</v>
      </c>
      <c r="O24" s="42"/>
      <c r="P24" s="46" t="str">
        <f>'[1]Прайс коэфф.'!N19</f>
        <v>30 х 30 х 2,0</v>
      </c>
      <c r="Q24" s="52">
        <v>34.8</v>
      </c>
      <c r="R24" s="48" t="str">
        <f>'[1]Прайс коэфф.'!P19</f>
        <v>6,0 м</v>
      </c>
      <c r="S24" s="47" t="s">
        <v>11</v>
      </c>
      <c r="T24" s="47" t="s">
        <v>11</v>
      </c>
      <c r="U24" s="43"/>
      <c r="V24" s="44"/>
      <c r="W24" s="53"/>
      <c r="X24" s="54"/>
    </row>
    <row r="25" spans="1:24" ht="27.75" customHeight="1">
      <c r="A25" s="39"/>
      <c r="B25" s="40"/>
      <c r="C25" s="45"/>
      <c r="D25" s="58" t="str">
        <f>'[1]Прайс коэфф.'!D20</f>
        <v>d - 12 мм</v>
      </c>
      <c r="E25" s="47">
        <v>20.4</v>
      </c>
      <c r="F25" s="60" t="str">
        <f>'[1]Прайс коэфф.'!F20</f>
        <v>11,7 м</v>
      </c>
      <c r="G25" s="49">
        <f>'[1]Прайс коэфф.'!E20*'[1]Прайс коэфф.'!G20/1000*1.07</f>
        <v>29.98675</v>
      </c>
      <c r="H25" s="50">
        <f>'[1]Прайс коэфф.'!G20*1.07</f>
        <v>31565.000000000004</v>
      </c>
      <c r="I25" s="42"/>
      <c r="J25" s="46" t="str">
        <f>'[1]Прайс коэфф.'!I21</f>
        <v>#  2,0  мм</v>
      </c>
      <c r="K25" s="62" t="s">
        <v>16</v>
      </c>
      <c r="L25" s="48" t="str">
        <f>'[1]Прайс коэфф.'!K21</f>
        <v>1250х2500</v>
      </c>
      <c r="M25" s="49">
        <f>'[1]Прайс коэфф.'!J21*'[1]Прайс коэфф.'!L21/1000*1.07</f>
        <v>1480.0240000000001</v>
      </c>
      <c r="N25" s="50">
        <f>'[1]Прайс коэфф.'!L21*1.07</f>
        <v>28462</v>
      </c>
      <c r="O25" s="42"/>
      <c r="P25" s="46" t="str">
        <f>'[1]Прайс коэфф.'!N20</f>
        <v>40 х 20 х 1,5</v>
      </c>
      <c r="Q25" s="52">
        <v>37.2</v>
      </c>
      <c r="R25" s="48" t="str">
        <f>'[1]Прайс коэфф.'!P20</f>
        <v>6,0 м</v>
      </c>
      <c r="S25" s="49">
        <f>'[1]Прайс коэфф.'!O20*'[1]Прайс коэфф.'!Q20/1000*1.07</f>
        <v>56.217800000000004</v>
      </c>
      <c r="T25" s="50">
        <f>'[1]Прайс коэфф.'!Q20*1.07</f>
        <v>37985</v>
      </c>
      <c r="U25" s="43"/>
      <c r="V25" s="44"/>
      <c r="W25" s="53"/>
      <c r="X25" s="54"/>
    </row>
    <row r="26" spans="1:24" ht="27.75" customHeight="1">
      <c r="A26" s="39"/>
      <c r="B26" s="40"/>
      <c r="C26" s="45"/>
      <c r="D26" s="58" t="str">
        <f>'[1]Прайс коэфф.'!D21</f>
        <v>d - 14 мм</v>
      </c>
      <c r="E26" s="47">
        <v>20.4</v>
      </c>
      <c r="F26" s="60" t="str">
        <f>'[1]Прайс коэфф.'!F21</f>
        <v>11,7 м</v>
      </c>
      <c r="G26" s="47" t="s">
        <v>11</v>
      </c>
      <c r="H26" s="47" t="s">
        <v>11</v>
      </c>
      <c r="I26" s="42"/>
      <c r="J26" s="46" t="str">
        <f>'[1]Прайс коэфф.'!I22</f>
        <v>#  3,0  мм</v>
      </c>
      <c r="K26" s="62" t="s">
        <v>17</v>
      </c>
      <c r="L26" s="48" t="str">
        <f>'[1]Прайс коэфф.'!K22</f>
        <v>1250х2500</v>
      </c>
      <c r="M26" s="49">
        <f>'[1]Прайс коэфф.'!J22*'[1]Прайс коэфф.'!L22/1000*1.07</f>
        <v>2130.5840000000003</v>
      </c>
      <c r="N26" s="50">
        <f>'[1]Прайс коэфф.'!L22*1.07</f>
        <v>28034</v>
      </c>
      <c r="O26" s="42"/>
      <c r="P26" s="46" t="str">
        <f>'[1]Прайс коэфф.'!N21</f>
        <v>40 х 20 х 2,0</v>
      </c>
      <c r="Q26" s="52">
        <v>36</v>
      </c>
      <c r="R26" s="48" t="str">
        <f>'[1]Прайс коэфф.'!P21</f>
        <v>6,0 м</v>
      </c>
      <c r="S26" s="49">
        <f>'[1]Прайс коэфф.'!O21*'[1]Прайс коэфф.'!Q21/1000*1.07</f>
        <v>69.70194</v>
      </c>
      <c r="T26" s="50">
        <f>'[1]Прайс коэфф.'!Q21*1.07</f>
        <v>35203</v>
      </c>
      <c r="U26" s="43"/>
      <c r="V26" s="44"/>
      <c r="W26" s="53"/>
      <c r="X26" s="54"/>
    </row>
    <row r="27" spans="1:24" ht="27.75" customHeight="1">
      <c r="A27" s="39"/>
      <c r="B27" s="40"/>
      <c r="C27" s="45"/>
      <c r="D27" s="58" t="str">
        <f>'[1]Прайс коэфф.'!D22</f>
        <v>d - 16 мм</v>
      </c>
      <c r="E27" s="47">
        <v>25.2</v>
      </c>
      <c r="F27" s="60" t="str">
        <f>'[1]Прайс коэфф.'!F22</f>
        <v>11,7 м</v>
      </c>
      <c r="G27" s="49">
        <f>'[1]Прайс коэфф.'!E22*'[1]Прайс коэфф.'!G22/1000*1.07</f>
        <v>52.48992</v>
      </c>
      <c r="H27" s="50">
        <f>'[1]Прайс коэфф.'!G22*1.07</f>
        <v>31244</v>
      </c>
      <c r="I27" s="42"/>
      <c r="J27" s="46" t="str">
        <f>'[1]Прайс коэфф.'!I23</f>
        <v>#  4,0  мм</v>
      </c>
      <c r="K27" s="62" t="s">
        <v>18</v>
      </c>
      <c r="L27" s="48" t="str">
        <f>'[1]Прайс коэфф.'!K23</f>
        <v>1500х6000</v>
      </c>
      <c r="M27" s="49">
        <f>'[1]Прайс коэфф.'!J23*'[1]Прайс коэфф.'!L23/1000*1.07</f>
        <v>8067.8</v>
      </c>
      <c r="N27" s="50">
        <f>'[1]Прайс коэфф.'!L23*1.07</f>
        <v>27820</v>
      </c>
      <c r="O27" s="42"/>
      <c r="P27" s="46" t="str">
        <f>'[1]Прайс коэфф.'!N22</f>
        <v>40 х 25 х 1,5</v>
      </c>
      <c r="Q27" s="52">
        <v>36</v>
      </c>
      <c r="R27" s="48" t="str">
        <f>'[1]Прайс коэфф.'!P22</f>
        <v>6,0 м</v>
      </c>
      <c r="S27" s="49">
        <f>'[1]Прайс коэфф.'!O22*'[1]Прайс коэфф.'!Q22/1000*1.07</f>
        <v>63.0551</v>
      </c>
      <c r="T27" s="50">
        <f>'[1]Прайс коэфф.'!Q22*1.07</f>
        <v>37985</v>
      </c>
      <c r="U27" s="43"/>
      <c r="V27" s="44"/>
      <c r="W27" s="53"/>
      <c r="X27" s="54"/>
    </row>
    <row r="28" spans="1:24" ht="27.75" customHeight="1">
      <c r="A28" s="39"/>
      <c r="B28" s="40"/>
      <c r="C28" s="45"/>
      <c r="D28" s="58" t="str">
        <f>'[1]Прайс коэфф.'!D23</f>
        <v>d - 18 мм</v>
      </c>
      <c r="E28" s="47">
        <v>32.4</v>
      </c>
      <c r="F28" s="60" t="str">
        <f>'[1]Прайс коэфф.'!F23</f>
        <v>11,7 м</v>
      </c>
      <c r="G28" s="47" t="s">
        <v>11</v>
      </c>
      <c r="H28" s="47" t="s">
        <v>11</v>
      </c>
      <c r="I28" s="42"/>
      <c r="J28" s="46" t="str">
        <f>'[1]Прайс коэфф.'!I24</f>
        <v>#  5,0  мм</v>
      </c>
      <c r="K28" s="62" t="s">
        <v>19</v>
      </c>
      <c r="L28" s="48" t="str">
        <f>'[1]Прайс коэфф.'!K24</f>
        <v>1500х6000</v>
      </c>
      <c r="M28" s="49">
        <f>'[1]Прайс коэфф.'!J24*'[1]Прайс коэфф.'!L24/1000*1.07</f>
        <v>10015.2</v>
      </c>
      <c r="N28" s="50">
        <f>'[1]Прайс коэфф.'!L24*1.07</f>
        <v>27820</v>
      </c>
      <c r="O28" s="42"/>
      <c r="P28" s="46" t="str">
        <f>'[1]Прайс коэфф.'!N23</f>
        <v>40 х 25 х 2,0</v>
      </c>
      <c r="Q28" s="52">
        <v>36</v>
      </c>
      <c r="R28" s="48" t="str">
        <f>'[1]Прайс коэфф.'!P23</f>
        <v>6,0 м</v>
      </c>
      <c r="S28" s="49">
        <f>'[1]Прайс коэфф.'!O23*'[1]Прайс коэфф.'!Q23/1000*1.07</f>
        <v>75.68645000000001</v>
      </c>
      <c r="T28" s="50">
        <f>'[1]Прайс коэфф.'!Q23*1.07</f>
        <v>35203</v>
      </c>
      <c r="U28" s="43"/>
      <c r="V28" s="44"/>
      <c r="W28" s="53"/>
      <c r="X28" s="54"/>
    </row>
    <row r="29" spans="1:24" ht="27.75" customHeight="1">
      <c r="A29" s="39"/>
      <c r="B29" s="40"/>
      <c r="C29" s="45"/>
      <c r="D29" s="132" t="str">
        <f>'[1]Прайс'!D24</f>
        <v>Круг</v>
      </c>
      <c r="E29" s="133"/>
      <c r="F29" s="133"/>
      <c r="G29" s="133"/>
      <c r="H29" s="134"/>
      <c r="I29" s="42"/>
      <c r="J29" s="46" t="str">
        <f>'[1]Прайс коэфф.'!I25</f>
        <v>#  6,0  мм</v>
      </c>
      <c r="K29" s="62" t="s">
        <v>20</v>
      </c>
      <c r="L29" s="48" t="str">
        <f>'[1]Прайс коэфф.'!K25</f>
        <v>1500х6000</v>
      </c>
      <c r="M29" s="49">
        <f>'[1]Прайс коэфф.'!J25*'[1]Прайс коэфф.'!L25/1000*1.07</f>
        <v>11870.58</v>
      </c>
      <c r="N29" s="50">
        <f>'[1]Прайс коэфф.'!L25*1.07</f>
        <v>27606</v>
      </c>
      <c r="O29" s="42"/>
      <c r="P29" s="46" t="str">
        <f>'[1]Прайс коэфф.'!N24</f>
        <v>40 х 40 х 1,5</v>
      </c>
      <c r="Q29" s="52">
        <v>37.2</v>
      </c>
      <c r="R29" s="48" t="str">
        <f>'[1]Прайс коэфф.'!P24</f>
        <v>6,0 м</v>
      </c>
      <c r="S29" s="49">
        <f>'[1]Прайс коэфф.'!O24*'[1]Прайс коэфф.'!Q24/1000*1.07</f>
        <v>69.8924</v>
      </c>
      <c r="T29" s="50">
        <f>'[1]Прайс коэфф.'!Q24*1.07</f>
        <v>37985</v>
      </c>
      <c r="U29" s="43"/>
      <c r="V29" s="44"/>
      <c r="W29" s="53"/>
      <c r="X29" s="54"/>
    </row>
    <row r="30" spans="1:24" ht="27.75" customHeight="1">
      <c r="A30" s="39"/>
      <c r="B30" s="40"/>
      <c r="C30" s="45"/>
      <c r="D30" s="46" t="str">
        <f>'[1]Прайс коэфф.'!D25</f>
        <v>d - 20 мм</v>
      </c>
      <c r="E30" s="63">
        <v>33.6</v>
      </c>
      <c r="F30" s="60" t="str">
        <f>'[1]Прайс коэфф.'!F25</f>
        <v>11,7 м</v>
      </c>
      <c r="G30" s="49">
        <f>'[1]Прайс коэфф.'!E25*'[1]Прайс коэфф.'!G25/1000*1.07</f>
        <v>81.85928000000001</v>
      </c>
      <c r="H30" s="50">
        <f>'[1]Прайс коэфф.'!G25*1.07</f>
        <v>31244</v>
      </c>
      <c r="I30" s="42"/>
      <c r="J30" s="46" t="str">
        <f>'[1]Прайс коэфф.'!I26</f>
        <v>#  8,0  мм</v>
      </c>
      <c r="K30" s="62" t="s">
        <v>21</v>
      </c>
      <c r="L30" s="48" t="str">
        <f>'[1]Прайс коэфф.'!K26</f>
        <v>1500х6000</v>
      </c>
      <c r="M30" s="49">
        <f>'[1]Прайс коэфф.'!J26*'[1]Прайс коэфф.'!L26/1000</f>
        <v>14835</v>
      </c>
      <c r="N30" s="50">
        <f>'[1]Прайс коэфф.'!L26</f>
        <v>25800</v>
      </c>
      <c r="O30" s="42"/>
      <c r="P30" s="46" t="str">
        <f>'[1]Прайс коэфф.'!N25</f>
        <v>40 х 40 х 2,0</v>
      </c>
      <c r="Q30" s="52">
        <v>38.4</v>
      </c>
      <c r="R30" s="48" t="str">
        <f>'[1]Прайс коэфф.'!P25</f>
        <v>6,0 м</v>
      </c>
      <c r="S30" s="49">
        <f>'[1]Прайс коэфф.'!O25*'[1]Прайс коэфф.'!Q25/1000*1.07</f>
        <v>93.197</v>
      </c>
      <c r="T30" s="50">
        <f>'[1]Прайс коэфф.'!Q25*1.07</f>
        <v>34775</v>
      </c>
      <c r="U30" s="43"/>
      <c r="V30" s="44"/>
      <c r="W30" s="53"/>
      <c r="X30" s="54"/>
    </row>
    <row r="31" spans="1:24" ht="27.75" customHeight="1">
      <c r="A31" s="39"/>
      <c r="B31" s="40"/>
      <c r="C31" s="45"/>
      <c r="D31" s="46" t="str">
        <f>'[1]Прайс коэфф.'!D26</f>
        <v>d - 25 мм</v>
      </c>
      <c r="E31" s="63">
        <v>34.8</v>
      </c>
      <c r="F31" s="48" t="str">
        <f>'[1]Прайс коэфф.'!F26</f>
        <v>11,7 м</v>
      </c>
      <c r="G31" s="47" t="s">
        <v>11</v>
      </c>
      <c r="H31" s="47" t="s">
        <v>11</v>
      </c>
      <c r="I31" s="42"/>
      <c r="J31" s="46" t="str">
        <f>'[1]Прайс коэфф.'!I27</f>
        <v>#  10   мм</v>
      </c>
      <c r="K31" s="55" t="s">
        <v>22</v>
      </c>
      <c r="L31" s="48" t="str">
        <f>'[1]Прайс коэфф.'!K27</f>
        <v>1500х6000</v>
      </c>
      <c r="M31" s="49">
        <f>'[1]Прайс коэфф.'!J27*'[1]Прайс коэфф.'!L27/1000</f>
        <v>18576</v>
      </c>
      <c r="N31" s="50">
        <f>'[1]Прайс коэфф.'!L27</f>
        <v>25800</v>
      </c>
      <c r="O31" s="42"/>
      <c r="P31" s="46" t="str">
        <f>'[1]Прайс коэфф.'!N26</f>
        <v>40 х 40 х 3,0</v>
      </c>
      <c r="Q31" s="52">
        <v>43.2</v>
      </c>
      <c r="R31" s="48" t="str">
        <f>'[1]Прайс коэфф.'!P26</f>
        <v>6,0 м</v>
      </c>
      <c r="S31" s="49">
        <f>'[1]Прайс коэфф.'!O26*'[1]Прайс коэфф.'!Q26/1000*1.07</f>
        <v>125.41256</v>
      </c>
      <c r="T31" s="50">
        <f>'[1]Прайс коэфф.'!Q26*1.07</f>
        <v>34454</v>
      </c>
      <c r="U31" s="43"/>
      <c r="V31" s="44"/>
      <c r="W31" s="53"/>
      <c r="X31" s="54"/>
    </row>
    <row r="32" spans="1:24" ht="27.75" customHeight="1">
      <c r="A32" s="39"/>
      <c r="B32" s="40"/>
      <c r="C32" s="45"/>
      <c r="D32" s="46" t="str">
        <f>'[1]Прайс коэфф.'!D27</f>
        <v>d - 36 мм</v>
      </c>
      <c r="E32" s="63">
        <v>51.7</v>
      </c>
      <c r="F32" s="64" t="str">
        <f>'[1]Прайс коэфф.'!F27</f>
        <v>11,7 м</v>
      </c>
      <c r="G32" s="47" t="s">
        <v>11</v>
      </c>
      <c r="H32" s="47" t="s">
        <v>11</v>
      </c>
      <c r="I32" s="42"/>
      <c r="J32" s="46" t="str">
        <f>'[1]Прайс коэфф.'!I28</f>
        <v>#  12   мм</v>
      </c>
      <c r="K32" s="55" t="s">
        <v>23</v>
      </c>
      <c r="L32" s="48" t="str">
        <f>'[1]Прайс коэфф.'!K28</f>
        <v>1500х6000</v>
      </c>
      <c r="M32" s="49">
        <f>'[1]Прайс коэфф.'!J28*'[1]Прайс коэфф.'!L28/1000</f>
        <v>22188</v>
      </c>
      <c r="N32" s="50">
        <f>'[1]Прайс коэфф.'!L28</f>
        <v>25800</v>
      </c>
      <c r="O32" s="42"/>
      <c r="P32" s="46" t="str">
        <f>'[1]Прайс коэфф.'!N27</f>
        <v>50 х 25 х 2,0</v>
      </c>
      <c r="Q32" s="52">
        <v>45.6</v>
      </c>
      <c r="R32" s="48" t="str">
        <f>'[1]Прайс коэфф.'!P27</f>
        <v>6,0 м</v>
      </c>
      <c r="S32" s="49">
        <f>'[1]Прайс коэфф.'!O27*'[1]Прайс коэфф.'!Q27/1000*1.07</f>
        <v>86.9375</v>
      </c>
      <c r="T32" s="50">
        <f>'[1]Прайс коэфф.'!Q27*1.07</f>
        <v>34775</v>
      </c>
      <c r="U32" s="43"/>
      <c r="V32" s="44"/>
      <c r="W32" s="53"/>
      <c r="X32" s="54"/>
    </row>
    <row r="33" spans="1:24" ht="27.75" customHeight="1">
      <c r="A33" s="39"/>
      <c r="B33" s="40"/>
      <c r="C33" s="45"/>
      <c r="D33" s="46" t="str">
        <f>'[1]Прайс коэфф.'!D28</f>
        <v>d - 40 мм</v>
      </c>
      <c r="E33" s="63">
        <v>63.6</v>
      </c>
      <c r="F33" s="48" t="str">
        <f>'[1]Прайс коэфф.'!F28</f>
        <v>11,7 м</v>
      </c>
      <c r="G33" s="47" t="s">
        <v>11</v>
      </c>
      <c r="H33" s="47" t="s">
        <v>11</v>
      </c>
      <c r="I33" s="42"/>
      <c r="J33" s="46" t="str">
        <f>'[1]Прайс коэфф.'!I29</f>
        <v>#  16   мм</v>
      </c>
      <c r="K33" s="55" t="s">
        <v>24</v>
      </c>
      <c r="L33" s="48" t="s">
        <v>25</v>
      </c>
      <c r="M33" s="49">
        <f>'[1]Прайс коэфф.'!J29*'[1]Прайс коэфф.'!L29/1000</f>
        <v>30263</v>
      </c>
      <c r="N33" s="50">
        <f>'[1]Прайс коэфф.'!L29</f>
        <v>26500</v>
      </c>
      <c r="O33" s="42"/>
      <c r="P33" s="46" t="str">
        <f>'[1]Прайс коэфф.'!N28</f>
        <v>50 х 25 х 2,5</v>
      </c>
      <c r="Q33" s="52">
        <v>45.6</v>
      </c>
      <c r="R33" s="48" t="str">
        <f>'[1]Прайс коэфф.'!P28</f>
        <v>8,0 м</v>
      </c>
      <c r="S33" s="47" t="s">
        <v>11</v>
      </c>
      <c r="T33" s="47" t="s">
        <v>11</v>
      </c>
      <c r="U33" s="43"/>
      <c r="V33" s="44"/>
      <c r="W33" s="53"/>
      <c r="X33" s="54"/>
    </row>
    <row r="34" spans="1:24" ht="27.75" customHeight="1">
      <c r="A34" s="39"/>
      <c r="B34" s="40"/>
      <c r="C34" s="45"/>
      <c r="D34" s="109" t="str">
        <f>'[1]Прайс'!D29</f>
        <v>Арматура   А3</v>
      </c>
      <c r="E34" s="110"/>
      <c r="F34" s="110">
        <f>'[1]Прайс'!E29</f>
        <v>0</v>
      </c>
      <c r="G34" s="110">
        <f>'[1]Прайс'!F29</f>
        <v>0</v>
      </c>
      <c r="H34" s="111">
        <f>'[1]Прайс'!H29</f>
        <v>0</v>
      </c>
      <c r="I34" s="42"/>
      <c r="J34" s="46" t="str">
        <f>'[1]Прайс коэфф.'!I30</f>
        <v>#  20   мм</v>
      </c>
      <c r="K34" s="55" t="s">
        <v>26</v>
      </c>
      <c r="L34" s="48" t="str">
        <f>'[1]Прайс коэфф.'!K30</f>
        <v>1500х6000</v>
      </c>
      <c r="M34" s="49">
        <f>'[1]Прайс коэфф.'!J30*'[1]Прайс коэфф.'!L30/1000</f>
        <v>38592</v>
      </c>
      <c r="N34" s="50">
        <f>'[1]Прайс коэфф.'!L30</f>
        <v>26800</v>
      </c>
      <c r="O34" s="42"/>
      <c r="P34" s="46" t="str">
        <f>'[1]Прайс коэфф.'!N29</f>
        <v>50 х 50 х 1,5</v>
      </c>
      <c r="Q34" s="52">
        <v>45.6</v>
      </c>
      <c r="R34" s="48" t="str">
        <f>'[1]Прайс коэфф.'!P29</f>
        <v>6,0 м</v>
      </c>
      <c r="S34" s="49">
        <f>'[1]Прайс коэфф.'!O29*'[1]Прайс коэфф.'!Q29/1000*1.07</f>
        <v>87.36550000000001</v>
      </c>
      <c r="T34" s="50">
        <f>'[1]Прайс коэфф.'!Q29*1.07</f>
        <v>37985</v>
      </c>
      <c r="U34" s="43"/>
      <c r="V34" s="44"/>
      <c r="W34" s="53"/>
      <c r="X34" s="54"/>
    </row>
    <row r="35" spans="1:24" ht="27.75" customHeight="1">
      <c r="A35" s="39"/>
      <c r="B35" s="40"/>
      <c r="C35" s="45"/>
      <c r="D35" s="65" t="str">
        <f>'[1]Прайс коэфф.'!D30</f>
        <v>d - 6 мм</v>
      </c>
      <c r="E35" s="47">
        <v>6</v>
      </c>
      <c r="F35" s="66" t="str">
        <f>'[1]Прайс коэфф.'!F30</f>
        <v>6,0 м</v>
      </c>
      <c r="G35" s="49">
        <f>'[1]Прайс коэфф.'!E30*'[1]Прайс коэфф.'!G30/1000*1.07</f>
        <v>8.212250000000001</v>
      </c>
      <c r="H35" s="50">
        <f>'[1]Прайс коэфф.'!G30*1.07</f>
        <v>32849</v>
      </c>
      <c r="I35" s="42"/>
      <c r="J35" s="46" t="str">
        <f>'[1]Прайс коэфф.'!I31</f>
        <v>#  25   мм</v>
      </c>
      <c r="K35" s="55" t="s">
        <v>27</v>
      </c>
      <c r="L35" s="48" t="str">
        <f>'[1]Прайс коэфф.'!K31</f>
        <v>2000х6000</v>
      </c>
      <c r="M35" s="47" t="s">
        <v>11</v>
      </c>
      <c r="N35" s="50" t="str">
        <f>'[1]Прайс коэфф.'!L31</f>
        <v>в пути</v>
      </c>
      <c r="O35" s="42"/>
      <c r="P35" s="46" t="str">
        <f>'[1]Прайс коэфф.'!N30</f>
        <v>50 х 50 х 2,0</v>
      </c>
      <c r="Q35" s="52">
        <v>46.8</v>
      </c>
      <c r="R35" s="48" t="str">
        <f>'[1]Прайс коэфф.'!P30</f>
        <v>6,0 м</v>
      </c>
      <c r="S35" s="49">
        <f>'[1]Прайс коэфф.'!O30*'[1]Прайс коэфф.'!Q30/1000*1.07</f>
        <v>113.01875000000001</v>
      </c>
      <c r="T35" s="50">
        <f>'[1]Прайс коэфф.'!Q30*1.07</f>
        <v>34775</v>
      </c>
      <c r="U35" s="43"/>
      <c r="V35" s="44"/>
      <c r="W35" s="53"/>
      <c r="X35" s="54"/>
    </row>
    <row r="36" spans="1:24" ht="27.75" customHeight="1">
      <c r="A36" s="39"/>
      <c r="B36" s="40"/>
      <c r="C36" s="45"/>
      <c r="D36" s="58" t="str">
        <f>'[1]Прайс коэфф.'!D31</f>
        <v>d - 8 мм</v>
      </c>
      <c r="E36" s="47">
        <v>9.6</v>
      </c>
      <c r="F36" s="67" t="str">
        <f>'[1]Прайс коэфф.'!F31</f>
        <v>9,0 м</v>
      </c>
      <c r="G36" s="47" t="s">
        <v>11</v>
      </c>
      <c r="H36" s="47" t="s">
        <v>11</v>
      </c>
      <c r="I36" s="42"/>
      <c r="J36" s="46" t="str">
        <f>'[1]Прайс коэфф.'!I32</f>
        <v>#  30   мм</v>
      </c>
      <c r="K36" s="55" t="s">
        <v>28</v>
      </c>
      <c r="L36" s="48" t="str">
        <f>'[1]Прайс коэфф.'!K32</f>
        <v>2000х6000</v>
      </c>
      <c r="M36" s="47" t="s">
        <v>11</v>
      </c>
      <c r="N36" s="50" t="str">
        <f>'[1]Прайс коэфф.'!L32</f>
        <v>в пути</v>
      </c>
      <c r="O36" s="42"/>
      <c r="P36" s="46" t="str">
        <f>'[1]Прайс коэфф.'!N31</f>
        <v>50 х 50 х 2,5</v>
      </c>
      <c r="Q36" s="52">
        <v>46.8</v>
      </c>
      <c r="R36" s="48" t="str">
        <f>'[1]Прайс коэфф.'!P31</f>
        <v>8,0 м</v>
      </c>
      <c r="S36" s="47" t="s">
        <v>11</v>
      </c>
      <c r="T36" s="47" t="s">
        <v>11</v>
      </c>
      <c r="U36" s="43"/>
      <c r="V36" s="44"/>
      <c r="W36" s="53"/>
      <c r="X36" s="54"/>
    </row>
    <row r="37" spans="1:24" ht="27.75" customHeight="1">
      <c r="A37" s="39"/>
      <c r="B37" s="40"/>
      <c r="C37" s="45"/>
      <c r="D37" s="58" t="str">
        <f>'[1]Прайс коэфф.'!D32</f>
        <v>d - 8 мм</v>
      </c>
      <c r="E37" s="47" t="s">
        <v>11</v>
      </c>
      <c r="F37" s="67" t="str">
        <f>'[1]Прайс коэфф.'!F32</f>
        <v>бухта</v>
      </c>
      <c r="G37" s="49">
        <f>'[1]Прайс коэфф.'!E32*'[1]Прайс коэфф.'!G32/1000*1.07</f>
        <v>31797.832</v>
      </c>
      <c r="H37" s="50">
        <f>'[1]Прайс коэфф.'!G32*1.07</f>
        <v>32849</v>
      </c>
      <c r="I37" s="42"/>
      <c r="J37" s="46" t="str">
        <f>'[1]Прайс коэфф.'!I33</f>
        <v>#  40   мм</v>
      </c>
      <c r="K37" s="55" t="s">
        <v>29</v>
      </c>
      <c r="L37" s="48" t="str">
        <f>'[1]Прайс коэфф.'!K33</f>
        <v>2000х6000</v>
      </c>
      <c r="M37" s="49">
        <f>'[1]Прайс коэфф.'!J33*'[1]Прайс коэфф.'!L33/1000</f>
        <v>113575</v>
      </c>
      <c r="N37" s="50">
        <f>'[1]Прайс коэфф.'!L33</f>
        <v>29500</v>
      </c>
      <c r="O37" s="42"/>
      <c r="P37" s="46" t="str">
        <f>'[1]Прайс коэфф.'!N32</f>
        <v>50 х 50 х 3,0</v>
      </c>
      <c r="Q37" s="52">
        <v>45.6</v>
      </c>
      <c r="R37" s="48" t="str">
        <f>'[1]Прайс коэфф.'!P32</f>
        <v>8,0 м</v>
      </c>
      <c r="S37" s="49">
        <f>'[1]Прайс коэфф.'!O32*'[1]Прайс коэфф.'!Q32/1000*1.07</f>
        <v>161.93380000000002</v>
      </c>
      <c r="T37" s="50">
        <f>'[1]Прайс коэфф.'!Q32*1.07</f>
        <v>34454</v>
      </c>
      <c r="U37" s="43"/>
      <c r="V37" s="44"/>
      <c r="W37" s="53"/>
      <c r="X37" s="54"/>
    </row>
    <row r="38" spans="1:24" ht="27.75" customHeight="1">
      <c r="A38" s="39"/>
      <c r="B38" s="40"/>
      <c r="C38" s="45"/>
      <c r="D38" s="58" t="str">
        <f>'[1]Прайс коэфф.'!D33</f>
        <v>d - 8 мм</v>
      </c>
      <c r="E38" s="47">
        <v>9.6</v>
      </c>
      <c r="F38" s="67" t="str">
        <f>'[1]Прайс коэфф.'!F33</f>
        <v>6,0 м</v>
      </c>
      <c r="G38" s="49">
        <f>'[1]Прайс коэфф.'!E33*'[1]Прайс коэфф.'!G33/1000*1.07</f>
        <v>14.125070000000001</v>
      </c>
      <c r="H38" s="50">
        <f>'[1]Прайс коэфф.'!G33*1.07</f>
        <v>32849</v>
      </c>
      <c r="I38" s="42"/>
      <c r="J38" s="46" t="str">
        <f>'[1]Прайс коэфф.'!I34</f>
        <v>#  50   мм</v>
      </c>
      <c r="K38" s="55" t="s">
        <v>29</v>
      </c>
      <c r="L38" s="48" t="str">
        <f>'[1]Прайс коэфф.'!K34</f>
        <v>2000х6000</v>
      </c>
      <c r="M38" s="47" t="s">
        <v>11</v>
      </c>
      <c r="N38" s="50" t="str">
        <f>'[1]Прайс коэфф.'!L34</f>
        <v>в пути</v>
      </c>
      <c r="O38" s="42"/>
      <c r="P38" s="46" t="str">
        <f>'[1]Прайс коэфф.'!N33</f>
        <v>60 х 30 х 2,0</v>
      </c>
      <c r="Q38" s="52">
        <v>46.8</v>
      </c>
      <c r="R38" s="48" t="str">
        <f>'[1]Прайс коэфф.'!P33</f>
        <v>6,0 м</v>
      </c>
      <c r="S38" s="49">
        <f>'[1]Прайс коэфф.'!O33*'[1]Прайс коэфф.'!Q33/1000*1.07</f>
        <v>103.6295</v>
      </c>
      <c r="T38" s="50">
        <f>'[1]Прайс коэфф.'!Q33*1.07</f>
        <v>34775</v>
      </c>
      <c r="U38" s="43"/>
      <c r="V38" s="44"/>
      <c r="X38" s="54"/>
    </row>
    <row r="39" spans="1:24" ht="27.75" customHeight="1">
      <c r="A39" s="39"/>
      <c r="B39" s="40"/>
      <c r="C39" s="45"/>
      <c r="D39" s="58" t="str">
        <f>'[1]Прайс коэфф.'!D34</f>
        <v>d - 10 мм</v>
      </c>
      <c r="E39" s="47" t="s">
        <v>11</v>
      </c>
      <c r="F39" s="67" t="str">
        <f>'[1]Прайс коэфф.'!F34</f>
        <v>бухта</v>
      </c>
      <c r="G39" s="49">
        <f>'[1]Прайс коэфф.'!E34*'[1]Прайс коэфф.'!G34/1000*1.07</f>
        <v>31226.88</v>
      </c>
      <c r="H39" s="50">
        <f>'[1]Прайс коэфф.'!G34*1.07</f>
        <v>32528.000000000004</v>
      </c>
      <c r="I39" s="42"/>
      <c r="J39" s="109" t="str">
        <f>'[1]Прайс коэфф.'!I36</f>
        <v>Лист рифленый</v>
      </c>
      <c r="K39" s="110"/>
      <c r="L39" s="110"/>
      <c r="M39" s="110"/>
      <c r="N39" s="111"/>
      <c r="O39" s="42"/>
      <c r="P39" s="46" t="str">
        <f>'[1]Прайс коэфф.'!N34</f>
        <v>60 х 30 х 2,5</v>
      </c>
      <c r="Q39" s="52">
        <v>46.8</v>
      </c>
      <c r="R39" s="48" t="str">
        <f>'[1]Прайс коэфф.'!P34</f>
        <v>6,0 м</v>
      </c>
      <c r="S39" s="47" t="s">
        <v>11</v>
      </c>
      <c r="T39" s="47" t="s">
        <v>11</v>
      </c>
      <c r="U39" s="43"/>
      <c r="V39" s="44"/>
      <c r="X39" s="54"/>
    </row>
    <row r="40" spans="1:24" ht="27.75" customHeight="1">
      <c r="A40" s="39"/>
      <c r="B40" s="40"/>
      <c r="C40" s="45"/>
      <c r="D40" s="58" t="str">
        <f>'[1]Прайс коэфф.'!D35</f>
        <v>d - 10 мм</v>
      </c>
      <c r="E40" s="47">
        <v>20.4</v>
      </c>
      <c r="F40" s="67" t="str">
        <f>'[1]Прайс коэфф.'!F35</f>
        <v>6,0 м</v>
      </c>
      <c r="G40" s="49">
        <f>'[1]Прайс коэфф.'!E35*'[1]Прайс коэфф.'!G35/1000*1.07</f>
        <v>21.46848</v>
      </c>
      <c r="H40" s="50">
        <f>'[1]Прайс коэфф.'!G35*1.07</f>
        <v>32528.000000000004</v>
      </c>
      <c r="I40" s="42"/>
      <c r="J40" s="46" t="str">
        <f>'[1]Прайс коэфф.'!I37</f>
        <v># 3 мм ромб</v>
      </c>
      <c r="K40" s="55" t="s">
        <v>30</v>
      </c>
      <c r="L40" s="48" t="str">
        <f>'[1]Прайс коэфф.'!K37</f>
        <v>1500х6000</v>
      </c>
      <c r="M40" s="47" t="s">
        <v>11</v>
      </c>
      <c r="N40" s="47" t="s">
        <v>11</v>
      </c>
      <c r="O40" s="42"/>
      <c r="P40" s="46" t="str">
        <f>'[1]Прайс коэфф.'!N35</f>
        <v>60 х 30 х 3,0</v>
      </c>
      <c r="Q40" s="52">
        <v>48</v>
      </c>
      <c r="R40" s="48" t="str">
        <f>'[1]Прайс коэфф.'!P35</f>
        <v>6,0 м</v>
      </c>
      <c r="S40" s="49">
        <f>'[1]Прайс коэфф.'!O35*'[1]Прайс коэфф.'!Q35/1000*1.07</f>
        <v>144.36226000000002</v>
      </c>
      <c r="T40" s="50">
        <f>'[1]Прайс коэфф.'!Q35*1.07</f>
        <v>34454</v>
      </c>
      <c r="U40" s="43"/>
      <c r="V40" s="44"/>
      <c r="X40" s="54"/>
    </row>
    <row r="41" spans="1:24" ht="27.75" customHeight="1">
      <c r="A41" s="39"/>
      <c r="B41" s="40"/>
      <c r="C41" s="45"/>
      <c r="D41" s="65" t="str">
        <f>'[1]Прайс коэфф.'!D36</f>
        <v>d - 10 мм 35гс</v>
      </c>
      <c r="E41" s="47">
        <v>20.4</v>
      </c>
      <c r="F41" s="67" t="str">
        <f>'[1]Прайс коэфф.'!F36</f>
        <v>11,7 м</v>
      </c>
      <c r="G41" s="47" t="s">
        <v>11</v>
      </c>
      <c r="H41" s="47" t="s">
        <v>11</v>
      </c>
      <c r="I41" s="42"/>
      <c r="J41" s="46" t="str">
        <f>'[1]Прайс коэфф.'!I38</f>
        <v># 4 мм ромб</v>
      </c>
      <c r="K41" s="55" t="s">
        <v>31</v>
      </c>
      <c r="L41" s="48" t="str">
        <f>'[1]Прайс коэфф.'!K38</f>
        <v>1500х6000</v>
      </c>
      <c r="M41" s="49">
        <f>'[1]Прайс коэфф.'!J38*'[1]Прайс коэфф.'!L38/1000*1.07</f>
        <v>9072.53</v>
      </c>
      <c r="N41" s="50">
        <f>'[1]Прайс коэфф.'!L38*1.07</f>
        <v>29746</v>
      </c>
      <c r="O41" s="42"/>
      <c r="P41" s="46" t="str">
        <f>'[1]Прайс коэфф.'!N36</f>
        <v>60 х 40 х 2,0</v>
      </c>
      <c r="Q41" s="52">
        <v>50.4</v>
      </c>
      <c r="R41" s="48" t="str">
        <f>'[1]Прайс коэфф.'!P36</f>
        <v>6,0 м</v>
      </c>
      <c r="S41" s="49">
        <f>'[1]Прайс коэфф.'!O36*'[1]Прайс коэфф.'!Q36/1000*1.07</f>
        <v>116.49625</v>
      </c>
      <c r="T41" s="50">
        <f>'[1]Прайс коэфф.'!Q36*1.07</f>
        <v>34775</v>
      </c>
      <c r="U41" s="43"/>
      <c r="V41" s="44"/>
      <c r="X41" s="54"/>
    </row>
    <row r="42" spans="1:24" ht="27.75" customHeight="1">
      <c r="A42" s="39"/>
      <c r="B42" s="40"/>
      <c r="C42" s="45"/>
      <c r="D42" s="58" t="str">
        <f>'[1]Прайс коэфф.'!D37</f>
        <v>d - 10 мм</v>
      </c>
      <c r="E42" s="47">
        <v>21.6</v>
      </c>
      <c r="F42" s="67" t="str">
        <f>'[1]Прайс коэфф.'!F37</f>
        <v>11,7 м</v>
      </c>
      <c r="G42" s="49">
        <f>'[1]Прайс коэфф.'!E37*'[1]Прайс коэфф.'!G37/1000*1.07</f>
        <v>21.46848</v>
      </c>
      <c r="H42" s="50">
        <f>'[1]Прайс коэфф.'!G37*1.07</f>
        <v>32528.000000000004</v>
      </c>
      <c r="I42" s="42"/>
      <c r="J42" s="46" t="str">
        <f>'[1]Прайс коэфф.'!I39</f>
        <v># 5 мм ромб </v>
      </c>
      <c r="K42" s="55" t="s">
        <v>32</v>
      </c>
      <c r="L42" s="48" t="str">
        <f>'[1]Прайс коэфф.'!K39</f>
        <v>1500х6000</v>
      </c>
      <c r="M42" s="49">
        <f>'[1]Прайс коэфф.'!J39*'[1]Прайс коэфф.'!L39/1000*1.07</f>
        <v>11184.496</v>
      </c>
      <c r="N42" s="50">
        <f>'[1]Прайс коэфф.'!L39*1.07</f>
        <v>29746</v>
      </c>
      <c r="O42" s="42"/>
      <c r="P42" s="46" t="str">
        <f>'[1]Прайс коэфф.'!N37</f>
        <v>60 х 40 х 2,5</v>
      </c>
      <c r="Q42" s="52">
        <v>50.4</v>
      </c>
      <c r="R42" s="48" t="str">
        <f>'[1]Прайс коэфф.'!P37</f>
        <v>6,0 м</v>
      </c>
      <c r="S42" s="47" t="s">
        <v>11</v>
      </c>
      <c r="T42" s="47" t="s">
        <v>11</v>
      </c>
      <c r="U42" s="43"/>
      <c r="V42" s="44"/>
      <c r="X42" s="54"/>
    </row>
    <row r="43" spans="1:24" ht="27.75" customHeight="1">
      <c r="A43" s="39"/>
      <c r="B43" s="40"/>
      <c r="C43" s="45"/>
      <c r="D43" s="58" t="str">
        <f>'[1]Прайс коэфф.'!D38</f>
        <v>d - 12 мм</v>
      </c>
      <c r="E43" s="47">
        <v>21.6</v>
      </c>
      <c r="F43" s="67" t="str">
        <f>'[1]Прайс коэфф.'!F38</f>
        <v>11,7 м</v>
      </c>
      <c r="G43" s="49">
        <f>'[1]Прайс коэфф.'!E38*'[1]Прайс коэфф.'!G38/1000*1.07</f>
        <v>30.799950000000003</v>
      </c>
      <c r="H43" s="50">
        <f>'[1]Прайс коэфф.'!G38*1.07</f>
        <v>32421.000000000004</v>
      </c>
      <c r="I43" s="42"/>
      <c r="J43" s="46" t="str">
        <f>'[1]Прайс коэфф.'!I40</f>
        <v># 6 мм ромб</v>
      </c>
      <c r="K43" s="55" t="s">
        <v>33</v>
      </c>
      <c r="L43" s="48" t="str">
        <f>'[1]Прайс коэфф.'!K40</f>
        <v>1500х6000</v>
      </c>
      <c r="M43" s="49">
        <f>'[1]Прайс коэфф.'!J40*'[1]Прайс коэфф.'!L40/1000*1.07</f>
        <v>12999.002</v>
      </c>
      <c r="N43" s="50">
        <f>'[1]Прайс коэфф.'!L40*1.07</f>
        <v>29746</v>
      </c>
      <c r="O43" s="42"/>
      <c r="P43" s="46" t="str">
        <f>'[1]Прайс коэфф.'!N38</f>
        <v>60 х 40 х 3,0</v>
      </c>
      <c r="Q43" s="52">
        <v>49.2</v>
      </c>
      <c r="R43" s="48" t="str">
        <f>'[1]Прайс коэфф.'!P38</f>
        <v>6,0 м</v>
      </c>
      <c r="S43" s="49">
        <f>'[1]Прайс коэфф.'!O38*'[1]Прайс коэфф.'!Q38/1000*1.07</f>
        <v>156.7657</v>
      </c>
      <c r="T43" s="50">
        <f>'[1]Прайс коэфф.'!Q38*1.07</f>
        <v>34454</v>
      </c>
      <c r="U43" s="43"/>
      <c r="V43" s="44"/>
      <c r="X43" s="54"/>
    </row>
    <row r="44" spans="1:24" ht="27.75" customHeight="1">
      <c r="A44" s="39"/>
      <c r="B44" s="40"/>
      <c r="C44" s="45"/>
      <c r="D44" s="65" t="str">
        <f>'[1]Прайс коэфф.'!D39</f>
        <v>d - 12 мм </v>
      </c>
      <c r="E44" s="47">
        <v>21.6</v>
      </c>
      <c r="F44" s="67" t="str">
        <f>'[1]Прайс коэфф.'!F39</f>
        <v>12,0 м</v>
      </c>
      <c r="G44" s="49">
        <f>'[1]Прайс коэфф.'!E39*'[1]Прайс коэфф.'!G39/1000*1.07</f>
        <v>30.799950000000003</v>
      </c>
      <c r="H44" s="50">
        <f>'[1]Прайс коэфф.'!G39*1.07</f>
        <v>32421.000000000004</v>
      </c>
      <c r="I44" s="42"/>
      <c r="J44" s="126"/>
      <c r="K44" s="127"/>
      <c r="L44" s="127"/>
      <c r="M44" s="127"/>
      <c r="N44" s="128"/>
      <c r="O44" s="42"/>
      <c r="P44" s="46" t="str">
        <f>'[1]Прайс коэфф.'!N39</f>
        <v>60 х 60 х 2,0</v>
      </c>
      <c r="Q44" s="52">
        <v>50.4</v>
      </c>
      <c r="R44" s="48" t="str">
        <f>'[1]Прайс коэфф.'!P39</f>
        <v>6,0 м</v>
      </c>
      <c r="S44" s="49">
        <f>'[1]Прайс коэфф.'!O39*'[1]Прайс коэфф.'!Q39/1000*1.07</f>
        <v>141.1865</v>
      </c>
      <c r="T44" s="50">
        <f>'[1]Прайс коэфф.'!Q39*1.07</f>
        <v>34775</v>
      </c>
      <c r="U44" s="43"/>
      <c r="V44" s="44"/>
      <c r="X44" s="54"/>
    </row>
    <row r="45" spans="1:24" ht="27.75" customHeight="1">
      <c r="A45" s="39"/>
      <c r="B45" s="40"/>
      <c r="C45" s="45"/>
      <c r="D45" s="58" t="str">
        <f>'[1]Прайс коэфф.'!D40</f>
        <v>d - 14 мм</v>
      </c>
      <c r="E45" s="47">
        <v>22.8</v>
      </c>
      <c r="F45" s="67" t="str">
        <f>'[1]Прайс коэфф.'!F40</f>
        <v>11,7 м</v>
      </c>
      <c r="G45" s="49">
        <f>'[1]Прайс коэфф.'!E40*'[1]Прайс коэфф.'!G40/1000*1.07</f>
        <v>39.47658</v>
      </c>
      <c r="H45" s="50">
        <f>'[1]Прайс коэфф.'!G40*1.07</f>
        <v>30602</v>
      </c>
      <c r="I45" s="42"/>
      <c r="J45" s="109" t="str">
        <f>'[1]Прайс коэфф.'!I42</f>
        <v>Лист оцинкованный</v>
      </c>
      <c r="K45" s="110"/>
      <c r="L45" s="110"/>
      <c r="M45" s="110"/>
      <c r="N45" s="111"/>
      <c r="O45" s="57"/>
      <c r="P45" s="46" t="str">
        <f>'[1]Прайс коэфф.'!N40</f>
        <v>60 х 60 х 2,5</v>
      </c>
      <c r="Q45" s="52">
        <v>50.4</v>
      </c>
      <c r="R45" s="48" t="str">
        <f>'[1]Прайс коэфф.'!P40</f>
        <v>6,0 м</v>
      </c>
      <c r="S45" s="47" t="s">
        <v>11</v>
      </c>
      <c r="T45" s="47" t="s">
        <v>11</v>
      </c>
      <c r="U45" s="43"/>
      <c r="V45" s="44"/>
      <c r="X45" s="54"/>
    </row>
    <row r="46" spans="1:24" ht="27.75" customHeight="1">
      <c r="A46" s="39"/>
      <c r="B46" s="40"/>
      <c r="C46" s="45"/>
      <c r="D46" s="65" t="str">
        <f>'[1]Прайс коэфф.'!D41</f>
        <v>d - 14 мм 35гс</v>
      </c>
      <c r="E46" s="47">
        <v>22.8</v>
      </c>
      <c r="F46" s="67" t="str">
        <f>'[1]Прайс коэфф.'!F41</f>
        <v>11,7 м</v>
      </c>
      <c r="G46" s="47" t="s">
        <v>11</v>
      </c>
      <c r="H46" s="47" t="s">
        <v>11</v>
      </c>
      <c r="I46" s="42"/>
      <c r="J46" s="46" t="str">
        <f>'[1]Прайс коэфф.'!I43</f>
        <v># 0,55 мм</v>
      </c>
      <c r="K46" s="51" t="s">
        <v>12</v>
      </c>
      <c r="L46" s="48" t="str">
        <f>'[1]Прайс коэфф.'!K43</f>
        <v>1000х2000</v>
      </c>
      <c r="M46" s="68">
        <f>'[1]Прайс коэфф.'!J43*'[1]Прайс коэфф.'!L43/1000*1.07</f>
        <v>418.90500000000003</v>
      </c>
      <c r="N46" s="50">
        <f>'[1]Прайс коэфф.'!L43*1.07</f>
        <v>46545</v>
      </c>
      <c r="O46" s="42"/>
      <c r="P46" s="46" t="str">
        <f>'[1]Прайс коэфф.'!N41</f>
        <v>60 х 60 х 3,0</v>
      </c>
      <c r="Q46" s="52">
        <v>49.2</v>
      </c>
      <c r="R46" s="48" t="str">
        <f>'[1]Прайс коэфф.'!P41</f>
        <v>6,0 м</v>
      </c>
      <c r="S46" s="49">
        <f>'[1]Прайс коэфф.'!O41*'[1]Прайс коэфф.'!Q41/1000*1.07</f>
        <v>200.86682000000002</v>
      </c>
      <c r="T46" s="50">
        <f>'[1]Прайс коэфф.'!Q41*1.07</f>
        <v>34454</v>
      </c>
      <c r="U46" s="43"/>
      <c r="V46" s="44"/>
      <c r="X46" s="54"/>
    </row>
    <row r="47" spans="1:24" ht="27.75" customHeight="1" thickBot="1">
      <c r="A47" s="39"/>
      <c r="B47" s="40"/>
      <c r="C47" s="45"/>
      <c r="D47" s="58" t="str">
        <f>'[1]Прайс коэфф.'!D42</f>
        <v>d - 16 мм</v>
      </c>
      <c r="E47" s="47">
        <v>26.4</v>
      </c>
      <c r="F47" s="67" t="str">
        <f>'[1]Прайс коэфф.'!F42</f>
        <v>11,7 м</v>
      </c>
      <c r="G47" s="49">
        <f>'[1]Прайс коэфф.'!E42*'[1]Прайс коэфф.'!G42/1000*1.07</f>
        <v>51.41136</v>
      </c>
      <c r="H47" s="50">
        <f>'[1]Прайс коэфф.'!G42*1.07</f>
        <v>30602</v>
      </c>
      <c r="I47" s="42"/>
      <c r="O47" s="42"/>
      <c r="P47" s="46" t="str">
        <f>'[1]Прайс коэфф.'!N42</f>
        <v>80 х 40 х 2,0</v>
      </c>
      <c r="Q47" s="52">
        <v>52.8</v>
      </c>
      <c r="R47" s="48" t="str">
        <f>'[1]Прайс коэфф.'!P42</f>
        <v>6,0 м</v>
      </c>
      <c r="S47" s="49">
        <f>'[1]Прайс коэфф.'!O42*'[1]Прайс коэфф.'!Q42/1000*1.07</f>
        <v>141.1865</v>
      </c>
      <c r="T47" s="50">
        <f>'[1]Прайс коэфф.'!Q42*1.07</f>
        <v>34775</v>
      </c>
      <c r="U47" s="43"/>
      <c r="V47" s="44"/>
      <c r="X47" s="54"/>
    </row>
    <row r="48" spans="1:24" ht="27.75" customHeight="1">
      <c r="A48" s="39"/>
      <c r="B48" s="40"/>
      <c r="C48" s="45"/>
      <c r="D48" s="65" t="str">
        <f>'[1]Прайс коэфф.'!D43</f>
        <v>d - 16 мм 35гс</v>
      </c>
      <c r="E48" s="47">
        <v>26.4</v>
      </c>
      <c r="F48" s="67" t="str">
        <f>'[1]Прайс коэфф.'!F43</f>
        <v>11,7 м</v>
      </c>
      <c r="G48" s="47" t="s">
        <v>11</v>
      </c>
      <c r="H48" s="47" t="s">
        <v>11</v>
      </c>
      <c r="I48" s="42"/>
      <c r="J48" s="129" t="str">
        <f>'[1]Прайс'!J41</f>
        <v>Полоса    г / к</v>
      </c>
      <c r="K48" s="130"/>
      <c r="L48" s="130"/>
      <c r="M48" s="130"/>
      <c r="N48" s="131"/>
      <c r="O48" s="42"/>
      <c r="P48" s="46" t="str">
        <f>'[1]Прайс коэфф.'!N43</f>
        <v>80 х 40 х 2,5</v>
      </c>
      <c r="Q48" s="52">
        <v>52.8</v>
      </c>
      <c r="R48" s="48" t="str">
        <f>'[1]Прайс коэфф.'!P43</f>
        <v>6,0 м</v>
      </c>
      <c r="S48" s="49">
        <f>'[1]Прайс коэфф.'!O43*'[1]Прайс коэфф.'!Q43/1000*1.07</f>
        <v>167.1019</v>
      </c>
      <c r="T48" s="50">
        <f>'[1]Прайс коэфф.'!Q43*1.07</f>
        <v>34454</v>
      </c>
      <c r="U48" s="43"/>
      <c r="V48" s="44"/>
      <c r="X48" s="54"/>
    </row>
    <row r="49" spans="1:24" ht="27.75" customHeight="1">
      <c r="A49" s="39"/>
      <c r="B49" s="40"/>
      <c r="C49" s="45"/>
      <c r="D49" s="58" t="str">
        <f>'[1]Прайс коэфф.'!D44</f>
        <v>d - 18 мм</v>
      </c>
      <c r="E49" s="47">
        <v>28.8</v>
      </c>
      <c r="F49" s="67" t="str">
        <f>'[1]Прайс коэфф.'!F44</f>
        <v>11,7 м</v>
      </c>
      <c r="G49" s="49">
        <f>'[1]Прайс коэфф.'!E44*'[1]Прайс коэфф.'!G44/1000*1.07</f>
        <v>68.24246000000001</v>
      </c>
      <c r="H49" s="50">
        <f>'[1]Прайс коэфф.'!G44*1.07</f>
        <v>30602</v>
      </c>
      <c r="I49" s="69"/>
      <c r="J49" s="46" t="str">
        <f>'[1]Прайс коэфф.'!I46</f>
        <v>20 х 4  мм</v>
      </c>
      <c r="K49" s="47">
        <v>16.8</v>
      </c>
      <c r="L49" s="48" t="str">
        <f>'[1]Прайс коэфф.'!K46</f>
        <v>н/д до 6,0м</v>
      </c>
      <c r="M49" s="49">
        <f>'[1]Прайс коэфф.'!J46*'[1]Прайс коэфф.'!L46/1000*1.07</f>
        <v>24.087840000000003</v>
      </c>
      <c r="N49" s="50">
        <f>'[1]Прайс коэфф.'!L46*1.07</f>
        <v>35952</v>
      </c>
      <c r="O49" s="42"/>
      <c r="P49" s="46" t="str">
        <f>'[1]Прайс коэфф.'!N44</f>
        <v>80 х 40 х 3,0</v>
      </c>
      <c r="Q49" s="52">
        <v>56.4</v>
      </c>
      <c r="R49" s="48" t="str">
        <f>'[1]Прайс коэфф.'!P44</f>
        <v>6,0 м</v>
      </c>
      <c r="S49" s="49">
        <f>'[1]Прайс коэфф.'!O44*'[1]Прайс коэфф.'!Q44/1000*1.07</f>
        <v>196.3878</v>
      </c>
      <c r="T49" s="50">
        <f>'[1]Прайс коэфф.'!Q44*1.07</f>
        <v>34454</v>
      </c>
      <c r="U49" s="43"/>
      <c r="V49" s="44"/>
      <c r="X49" s="54"/>
    </row>
    <row r="50" spans="1:24" ht="27.75" customHeight="1">
      <c r="A50" s="39"/>
      <c r="B50" s="40"/>
      <c r="C50" s="45"/>
      <c r="D50" s="58" t="str">
        <f>'[1]Прайс коэфф.'!D45</f>
        <v>d - 20 мм</v>
      </c>
      <c r="E50" s="47">
        <v>33.6</v>
      </c>
      <c r="F50" s="67" t="str">
        <f>'[1]Прайс коэфф.'!F45</f>
        <v>11,7 м</v>
      </c>
      <c r="G50" s="49">
        <f>'[1]Прайс коэфф.'!E45*'[1]Прайс коэфф.'!G45/1000*1.07</f>
        <v>80.17724000000001</v>
      </c>
      <c r="H50" s="50">
        <f>'[1]Прайс коэфф.'!G45*1.07</f>
        <v>30602</v>
      </c>
      <c r="I50" s="42"/>
      <c r="J50" s="46" t="str">
        <f>'[1]Прайс коэфф.'!I47</f>
        <v>25 х 4  мм</v>
      </c>
      <c r="K50" s="47">
        <v>18</v>
      </c>
      <c r="L50" s="48" t="str">
        <f>'[1]Прайс коэфф.'!K47</f>
        <v>н/д до 6,0м</v>
      </c>
      <c r="M50" s="49">
        <f>'[1]Прайс коэфф.'!J47*'[1]Прайс коэфф.'!L47/1000*1.07</f>
        <v>28.952060000000003</v>
      </c>
      <c r="N50" s="50">
        <f>'[1]Прайс коэфф.'!L47*1.07</f>
        <v>34882</v>
      </c>
      <c r="O50" s="42"/>
      <c r="P50" s="46" t="str">
        <f>'[1]Прайс коэфф.'!N45</f>
        <v>80 х 60 х 3,0</v>
      </c>
      <c r="Q50" s="52">
        <v>56.4</v>
      </c>
      <c r="R50" s="48" t="str">
        <f>'[1]Прайс коэфф.'!P45</f>
        <v>6,0 м</v>
      </c>
      <c r="S50" s="47" t="s">
        <v>11</v>
      </c>
      <c r="T50" s="47" t="s">
        <v>11</v>
      </c>
      <c r="U50" s="43"/>
      <c r="V50" s="44"/>
      <c r="X50" s="54"/>
    </row>
    <row r="51" spans="1:24" ht="27.75" customHeight="1">
      <c r="A51" s="39"/>
      <c r="B51" s="40"/>
      <c r="C51" s="45"/>
      <c r="D51" s="58" t="str">
        <f>'[1]Прайс коэфф.'!D46</f>
        <v>d - 25 мм</v>
      </c>
      <c r="E51" s="47">
        <v>34.8</v>
      </c>
      <c r="F51" s="67" t="str">
        <f>'[1]Прайс коэфф.'!F46</f>
        <v>11,7 м</v>
      </c>
      <c r="G51" s="49">
        <f>'[1]Прайс коэфф.'!E46*'[1]Прайс коэфф.'!G46/1000*1.07</f>
        <v>125.16218</v>
      </c>
      <c r="H51" s="50">
        <f>'[1]Прайс коэфф.'!G46*1.07</f>
        <v>30602</v>
      </c>
      <c r="I51" s="42"/>
      <c r="J51" s="46" t="str">
        <f>'[1]Прайс коэфф.'!I48</f>
        <v>30 х 4  мм</v>
      </c>
      <c r="K51" s="47">
        <v>19.2</v>
      </c>
      <c r="L51" s="48" t="str">
        <f>'[1]Прайс коэфф.'!K48</f>
        <v>н/д до 6,0м</v>
      </c>
      <c r="M51" s="49">
        <f>'[1]Прайс коэфф.'!J48*'[1]Прайс коэфф.'!L48/1000*1.07</f>
        <v>34.882000000000005</v>
      </c>
      <c r="N51" s="50">
        <f>'[1]Прайс коэфф.'!L48*1.07</f>
        <v>34882</v>
      </c>
      <c r="O51" s="42"/>
      <c r="P51" s="46" t="str">
        <f>'[1]Прайс коэфф.'!N46</f>
        <v>80 х 80 х 3,0</v>
      </c>
      <c r="Q51" s="52">
        <v>57.6</v>
      </c>
      <c r="R51" s="48" t="str">
        <f>'[1]Прайс коэфф.'!P46</f>
        <v>12,0 м</v>
      </c>
      <c r="S51" s="49">
        <f>'[1]Прайс коэфф.'!O46*'[1]Прайс коэфф.'!Q46/1000*1.07</f>
        <v>252.45045000000002</v>
      </c>
      <c r="T51" s="50">
        <f>'[1]Прайс коэфф.'!Q46*1.07</f>
        <v>33705</v>
      </c>
      <c r="U51" s="43"/>
      <c r="V51" s="44"/>
      <c r="W51" s="53"/>
      <c r="X51" s="54"/>
    </row>
    <row r="52" spans="1:24" ht="27.75" customHeight="1">
      <c r="A52" s="39"/>
      <c r="B52" s="40"/>
      <c r="C52" s="45"/>
      <c r="D52" s="109" t="str">
        <f>'[1]Прайс'!D48</f>
        <v>Сетка "Рабица" плетеная</v>
      </c>
      <c r="E52" s="110"/>
      <c r="F52" s="110"/>
      <c r="G52" s="110"/>
      <c r="H52" s="111"/>
      <c r="I52" s="42"/>
      <c r="J52" s="46" t="str">
        <f>'[1]Прайс коэфф.'!I49</f>
        <v>40 х 4  мм</v>
      </c>
      <c r="K52" s="47">
        <v>21.6</v>
      </c>
      <c r="L52" s="48" t="str">
        <f>'[1]Прайс коэфф.'!K49</f>
        <v>н/д до 6,0м</v>
      </c>
      <c r="M52" s="49">
        <f>'[1]Прайс коэфф.'!J49*'[1]Прайс коэфф.'!L49/1000*1.07</f>
        <v>46.5985</v>
      </c>
      <c r="N52" s="50">
        <f>'[1]Прайс коэфф.'!L49*1.07</f>
        <v>34775</v>
      </c>
      <c r="O52" s="42"/>
      <c r="P52" s="46" t="str">
        <f>'[1]Прайс коэфф.'!N47</f>
        <v>80 х 80 х 4,0</v>
      </c>
      <c r="Q52" s="52">
        <v>61.2</v>
      </c>
      <c r="R52" s="48" t="str">
        <f>'[1]Прайс коэфф.'!P47</f>
        <v>12,0 м</v>
      </c>
      <c r="S52" s="49">
        <f>'[1]Прайс коэфф.'!O47*'[1]Прайс коэфф.'!Q47/1000*1.07</f>
        <v>321.5457</v>
      </c>
      <c r="T52" s="50">
        <f>'[1]Прайс коэфф.'!Q47*1.07</f>
        <v>33705</v>
      </c>
      <c r="U52" s="43"/>
      <c r="V52" s="44"/>
      <c r="W52" s="53"/>
      <c r="X52" s="54"/>
    </row>
    <row r="53" spans="1:24" ht="27.75" customHeight="1">
      <c r="A53" s="39"/>
      <c r="B53" s="70"/>
      <c r="C53" s="45"/>
      <c r="D53" s="46" t="str">
        <f>'[1]Прайс'!D49</f>
        <v>50 х 50 х 1,8</v>
      </c>
      <c r="E53" s="47" t="s">
        <v>11</v>
      </c>
      <c r="F53" s="66" t="str">
        <f>'[1]Прайс коэфф.'!F48</f>
        <v>1.5м х 10м</v>
      </c>
      <c r="G53" s="71" t="s">
        <v>11</v>
      </c>
      <c r="H53" s="50">
        <f>'[1]Прайс коэфф.'!G48*1.07</f>
        <v>856</v>
      </c>
      <c r="I53" s="42"/>
      <c r="J53" s="46" t="str">
        <f>'[1]Прайс коэфф.'!I50</f>
        <v>50 х 5  мм</v>
      </c>
      <c r="K53" s="47">
        <v>24</v>
      </c>
      <c r="L53" s="48" t="str">
        <f>'[1]Прайс коэфф.'!K50</f>
        <v>н/д до 6,0м</v>
      </c>
      <c r="M53" s="49">
        <f>'[1]Прайс коэфф.'!J50*'[1]Прайс коэфф.'!L50/1000*1.07</f>
        <v>69.81322</v>
      </c>
      <c r="N53" s="50">
        <f>'[1]Прайс коэфф.'!L50*1.07</f>
        <v>34561</v>
      </c>
      <c r="O53" s="72"/>
      <c r="P53" s="46" t="str">
        <f>'[1]Прайс коэфф.'!N48</f>
        <v>80 х 80 х 5,0</v>
      </c>
      <c r="Q53" s="52">
        <v>62.4</v>
      </c>
      <c r="R53" s="48" t="str">
        <f>'[1]Прайс коэфф.'!P48</f>
        <v>12,0 м</v>
      </c>
      <c r="S53" s="47" t="s">
        <v>11</v>
      </c>
      <c r="T53" s="47" t="s">
        <v>11</v>
      </c>
      <c r="U53" s="73"/>
      <c r="V53" s="44"/>
      <c r="W53" s="53"/>
      <c r="X53" s="54"/>
    </row>
    <row r="54" spans="1:24" ht="27.75" customHeight="1" thickBot="1">
      <c r="A54" s="39"/>
      <c r="B54" s="70"/>
      <c r="C54" s="45"/>
      <c r="D54" s="46" t="str">
        <f>'[1]Прайс'!D50</f>
        <v>50 х 50 х 2,8</v>
      </c>
      <c r="E54" s="47" t="s">
        <v>11</v>
      </c>
      <c r="F54" s="66" t="str">
        <f>'[1]Прайс коэфф.'!F49</f>
        <v>1.5м х 15м</v>
      </c>
      <c r="G54" s="71" t="s">
        <v>11</v>
      </c>
      <c r="H54" s="50">
        <f>'[1]Прайс коэфф.'!G49*1.07</f>
        <v>2247</v>
      </c>
      <c r="I54" s="72"/>
      <c r="J54" s="120"/>
      <c r="K54" s="121"/>
      <c r="L54" s="121"/>
      <c r="M54" s="121"/>
      <c r="N54" s="122"/>
      <c r="O54" s="72"/>
      <c r="P54" s="46" t="str">
        <f>'[1]Прайс коэфф.'!N49</f>
        <v>90 х 50 х 4,0</v>
      </c>
      <c r="Q54" s="52">
        <v>61.2</v>
      </c>
      <c r="R54" s="48" t="str">
        <f>'[1]Прайс коэфф.'!P49</f>
        <v>6,0 м</v>
      </c>
      <c r="S54" s="47" t="s">
        <v>11</v>
      </c>
      <c r="T54" s="47" t="s">
        <v>11</v>
      </c>
      <c r="U54" s="73"/>
      <c r="V54" s="44"/>
      <c r="W54" s="53"/>
      <c r="X54" s="54"/>
    </row>
    <row r="55" spans="1:24" ht="27.75" customHeight="1">
      <c r="A55" s="39"/>
      <c r="B55" s="70"/>
      <c r="C55" s="45"/>
      <c r="D55" s="109" t="str">
        <f>'[1]Прайс'!D51</f>
        <v>Квадрат</v>
      </c>
      <c r="E55" s="110"/>
      <c r="F55" s="110">
        <f>'[1]Прайс'!E51</f>
        <v>0</v>
      </c>
      <c r="G55" s="110">
        <f>'[1]Прайс'!F51</f>
        <v>0</v>
      </c>
      <c r="H55" s="111">
        <f>'[1]Прайс'!H51</f>
        <v>0</v>
      </c>
      <c r="I55" s="72"/>
      <c r="J55" s="123" t="str">
        <f>'[1]Прайс коэфф.'!I52</f>
        <v>Швеллер гнутый</v>
      </c>
      <c r="K55" s="124">
        <f>'[1]Прайс коэфф.'!J52</f>
        <v>0</v>
      </c>
      <c r="L55" s="124">
        <f>'[1]Прайс коэфф.'!K52</f>
        <v>0</v>
      </c>
      <c r="M55" s="124">
        <f>'[1]Прайс коэфф.'!L52</f>
        <v>0</v>
      </c>
      <c r="N55" s="125">
        <f>'[1]Прайс коэфф.'!M52</f>
        <v>0</v>
      </c>
      <c r="O55" s="72"/>
      <c r="P55" s="46" t="str">
        <f>'[1]Прайс коэфф.'!N50</f>
        <v>100 х 50 х 3,0</v>
      </c>
      <c r="Q55" s="52">
        <v>63.6</v>
      </c>
      <c r="R55" s="48" t="str">
        <f>'[1]Прайс коэфф.'!P50</f>
        <v>12,0 м</v>
      </c>
      <c r="S55" s="47" t="s">
        <v>11</v>
      </c>
      <c r="T55" s="47" t="s">
        <v>11</v>
      </c>
      <c r="U55" s="73"/>
      <c r="V55" s="44"/>
      <c r="W55" s="53"/>
      <c r="X55" s="54"/>
    </row>
    <row r="56" spans="1:24" ht="27.75" customHeight="1">
      <c r="A56" s="39"/>
      <c r="B56" s="40"/>
      <c r="C56" s="45"/>
      <c r="D56" s="58">
        <f>'[1]Прайс коэфф.'!D51</f>
        <v>10</v>
      </c>
      <c r="E56" s="47">
        <v>18</v>
      </c>
      <c r="F56" s="64" t="str">
        <f>'[1]Прайс коэфф.'!F51</f>
        <v>н/д до 6,0м</v>
      </c>
      <c r="G56" s="49">
        <f>'[1]Прайс коэфф.'!E51*'[1]Прайс коэфф.'!G51/1000*1.07</f>
        <v>29.570520000000002</v>
      </c>
      <c r="H56" s="50">
        <f>'[1]Прайс коэфф.'!G51*1.07</f>
        <v>35203</v>
      </c>
      <c r="I56" s="72"/>
      <c r="J56" s="46" t="str">
        <f>'[1]Прайс коэфф.'!I53</f>
        <v>60 х 32 х 4,0</v>
      </c>
      <c r="K56" s="47">
        <v>36</v>
      </c>
      <c r="L56" s="48" t="str">
        <f>'[1]Прайс коэфф.'!K53</f>
        <v>10,0 м</v>
      </c>
      <c r="M56" s="49">
        <f>'[1]Прайс коэфф.'!J53*'[1]Прайс коэфф.'!L53/1000*1.07</f>
        <v>120.32150000000001</v>
      </c>
      <c r="N56" s="50">
        <f>'[1]Прайс коэфф.'!L53*1.07</f>
        <v>34775</v>
      </c>
      <c r="O56" s="72"/>
      <c r="P56" s="46" t="str">
        <f>'[1]Прайс коэфф.'!N51</f>
        <v>100 х 60 х 4,0</v>
      </c>
      <c r="Q56" s="52">
        <v>64.8</v>
      </c>
      <c r="R56" s="48" t="str">
        <f>'[1]Прайс коэфф.'!P51</f>
        <v>12,0 м</v>
      </c>
      <c r="S56" s="47" t="s">
        <v>11</v>
      </c>
      <c r="T56" s="47" t="s">
        <v>11</v>
      </c>
      <c r="U56" s="73"/>
      <c r="V56" s="44"/>
      <c r="W56" s="53"/>
      <c r="X56" s="54"/>
    </row>
    <row r="57" spans="1:24" ht="27.75" customHeight="1">
      <c r="A57" s="39"/>
      <c r="B57" s="70"/>
      <c r="C57" s="45"/>
      <c r="D57" s="58">
        <f>'[1]Прайс коэфф.'!D52</f>
        <v>12</v>
      </c>
      <c r="E57" s="47">
        <v>19.2</v>
      </c>
      <c r="F57" s="64" t="str">
        <f>'[1]Прайс коэфф.'!F52</f>
        <v>н/д до 6,0м</v>
      </c>
      <c r="G57" s="49">
        <f>'[1]Прайс коэфф.'!E52*'[1]Прайс коэфф.'!G52/1000*1.07</f>
        <v>41.601600000000005</v>
      </c>
      <c r="H57" s="50">
        <f>'[1]Прайс коэфф.'!G52*1.07</f>
        <v>34668</v>
      </c>
      <c r="I57" s="72"/>
      <c r="J57" s="46" t="str">
        <f>'[1]Прайс коэфф.'!I54</f>
        <v>80 х 60 х 4,0</v>
      </c>
      <c r="K57" s="47">
        <v>38.4</v>
      </c>
      <c r="L57" s="48" t="str">
        <f>'[1]Прайс коэфф.'!K54</f>
        <v>10,0 м</v>
      </c>
      <c r="M57" s="49">
        <f>'[1]Прайс коэфф.'!J54*'[1]Прайс коэфф.'!L54/1000*1.07</f>
        <v>214.214</v>
      </c>
      <c r="N57" s="50">
        <f>'[1]Прайс коэфф.'!L54*1.07</f>
        <v>34775</v>
      </c>
      <c r="O57" s="72"/>
      <c r="P57" s="46" t="str">
        <f>'[1]Прайс коэфф.'!N52</f>
        <v>100 х 100 х 4,0</v>
      </c>
      <c r="Q57" s="52">
        <v>66</v>
      </c>
      <c r="R57" s="48" t="str">
        <f>'[1]Прайс коэфф.'!P52</f>
        <v>12,0 м</v>
      </c>
      <c r="S57" s="49">
        <f>'[1]Прайс коэфф.'!O52*'[1]Прайс коэфф.'!Q52/1000*1.07</f>
        <v>406.14525000000003</v>
      </c>
      <c r="T57" s="50">
        <f>'[1]Прайс коэфф.'!Q52*1.07</f>
        <v>33705</v>
      </c>
      <c r="U57" s="73"/>
      <c r="V57" s="44"/>
      <c r="W57" s="53"/>
      <c r="X57" s="54"/>
    </row>
    <row r="58" spans="1:24" ht="27.75" customHeight="1">
      <c r="A58" s="39"/>
      <c r="B58" s="70"/>
      <c r="C58" s="45"/>
      <c r="D58" s="58">
        <f>'[1]Прайс коэфф.'!D53</f>
        <v>14</v>
      </c>
      <c r="E58" s="47">
        <v>24</v>
      </c>
      <c r="F58" s="64" t="str">
        <f>'[1]Прайс коэфф.'!F53</f>
        <v>н/д до 6,0м</v>
      </c>
      <c r="G58" s="49">
        <f>'[1]Прайс коэфф.'!E53*'[1]Прайс коэфф.'!G53/1000*1.07</f>
        <v>56.504560000000005</v>
      </c>
      <c r="H58" s="50">
        <f>'[1]Прайс коэфф.'!G53*1.07</f>
        <v>34454</v>
      </c>
      <c r="I58" s="72"/>
      <c r="J58" s="46" t="str">
        <f>'[1]Прайс коэфф.'!I55</f>
        <v>100 х 50х4,0</v>
      </c>
      <c r="K58" s="47">
        <v>39.6</v>
      </c>
      <c r="L58" s="48" t="str">
        <f>'[1]Прайс коэфф.'!K55</f>
        <v> 11,7 м</v>
      </c>
      <c r="M58" s="49">
        <f>'[1]Прайс коэфф.'!J55*'[1]Прайс коэфф.'!L55/1000*1.07</f>
        <v>210.38875000000002</v>
      </c>
      <c r="N58" s="50">
        <f>'[1]Прайс коэфф.'!L55*1.07</f>
        <v>34775</v>
      </c>
      <c r="O58" s="72"/>
      <c r="P58" s="46" t="str">
        <f>'[1]Прайс коэфф.'!N53</f>
        <v>100 х 100 х 3,0</v>
      </c>
      <c r="Q58" s="52">
        <v>66</v>
      </c>
      <c r="R58" s="48" t="str">
        <f>'[1]Прайс коэфф.'!P53</f>
        <v>12,0 м</v>
      </c>
      <c r="S58" s="49">
        <f>'[1]Прайс коэфф.'!O53*'[1]Прайс коэфф.'!Q53/1000*1.07</f>
        <v>314.46765</v>
      </c>
      <c r="T58" s="50">
        <f>'[1]Прайс коэфф.'!Q53*1.07</f>
        <v>33705</v>
      </c>
      <c r="U58" s="73"/>
      <c r="V58" s="44"/>
      <c r="W58" s="53"/>
      <c r="X58" s="54"/>
    </row>
    <row r="59" spans="1:24" ht="27.75" customHeight="1">
      <c r="A59" s="39"/>
      <c r="B59" s="70"/>
      <c r="C59" s="45"/>
      <c r="D59" s="58">
        <f>'[1]Прайс коэфф.'!D54</f>
        <v>16</v>
      </c>
      <c r="E59" s="47">
        <v>24</v>
      </c>
      <c r="F59" s="64" t="str">
        <f>'[1]Прайс коэфф.'!F54</f>
        <v>н/д до 6,0м</v>
      </c>
      <c r="G59" s="49">
        <f>'[1]Прайс коэфф.'!E54*'[1]Прайс коэфф.'!G54/1000*1.07</f>
        <v>73.38702</v>
      </c>
      <c r="H59" s="50">
        <f>'[1]Прайс коэфф.'!G54*1.07</f>
        <v>34454</v>
      </c>
      <c r="I59" s="72"/>
      <c r="J59" s="46" t="str">
        <f>'[1]Прайс коэфф.'!I56</f>
        <v>120 х 60х4,0</v>
      </c>
      <c r="K59" s="47">
        <v>45.6</v>
      </c>
      <c r="L59" s="48" t="str">
        <f>'[1]Прайс коэфф.'!K56</f>
        <v> 11,7 м</v>
      </c>
      <c r="M59" s="49">
        <f>'[1]Прайс коэфф.'!J56*'[1]Прайс коэфф.'!L56/1000*1.07</f>
        <v>252.11875</v>
      </c>
      <c r="N59" s="50">
        <f>'[1]Прайс коэфф.'!L56*1.07</f>
        <v>34775</v>
      </c>
      <c r="O59" s="72"/>
      <c r="P59" s="46" t="str">
        <f>'[1]Прайс коэфф.'!N54</f>
        <v>120 х 60 х 4,0</v>
      </c>
      <c r="Q59" s="52">
        <v>68.4</v>
      </c>
      <c r="R59" s="48" t="str">
        <f>'[1]Прайс коэфф.'!P54</f>
        <v>12,0 м</v>
      </c>
      <c r="S59" s="47" t="s">
        <v>11</v>
      </c>
      <c r="T59" s="47" t="s">
        <v>11</v>
      </c>
      <c r="U59" s="73"/>
      <c r="V59" s="44"/>
      <c r="W59" s="53"/>
      <c r="X59" s="54"/>
    </row>
    <row r="60" spans="1:24" ht="27.75" customHeight="1" thickBot="1">
      <c r="A60" s="39"/>
      <c r="B60" s="70"/>
      <c r="C60" s="45"/>
      <c r="D60" s="58">
        <f>'[1]Прайс коэфф.'!D55</f>
        <v>20</v>
      </c>
      <c r="E60" s="47">
        <v>25.2</v>
      </c>
      <c r="F60" s="64" t="str">
        <f>'[1]Прайс коэфф.'!F55</f>
        <v>н/д до 6,0м</v>
      </c>
      <c r="G60" s="49">
        <f>'[1]Прайс коэфф.'!E55*'[1]Прайс коэфф.'!G55/1000*1.07</f>
        <v>114.73182</v>
      </c>
      <c r="H60" s="50">
        <f>'[1]Прайс коэфф.'!G55*1.07</f>
        <v>34454</v>
      </c>
      <c r="I60" s="74"/>
      <c r="O60" s="75"/>
      <c r="P60" s="46" t="str">
        <f>'[1]Прайс коэфф.'!N55</f>
        <v>120 х 80 х 4,0</v>
      </c>
      <c r="Q60" s="52">
        <v>87.6</v>
      </c>
      <c r="R60" s="48" t="str">
        <f>'[1]Прайс коэфф.'!P55</f>
        <v>12,0 м</v>
      </c>
      <c r="S60" s="49">
        <f>'[1]Прайс коэфф.'!O55*'[1]Прайс коэфф.'!Q55/1000*1.07</f>
        <v>421.96734000000004</v>
      </c>
      <c r="T60" s="50">
        <f>'[1]Прайс коэфф.'!Q55*1.07</f>
        <v>34989</v>
      </c>
      <c r="U60" s="73"/>
      <c r="V60" s="44"/>
      <c r="W60" s="53"/>
      <c r="X60" s="54"/>
    </row>
    <row r="61" spans="1:24" ht="27.75" customHeight="1">
      <c r="A61" s="39"/>
      <c r="B61" s="70"/>
      <c r="C61" s="45"/>
      <c r="D61" s="109" t="str">
        <f>'[1]Прайс'!D57</f>
        <v>Уголок </v>
      </c>
      <c r="E61" s="110"/>
      <c r="F61" s="110">
        <f>'[1]Прайс'!E57</f>
        <v>0</v>
      </c>
      <c r="G61" s="110">
        <f>'[1]Прайс'!F57</f>
        <v>0</v>
      </c>
      <c r="H61" s="111">
        <f>'[1]Прайс'!H57</f>
        <v>0</v>
      </c>
      <c r="I61" s="75"/>
      <c r="J61" s="123" t="str">
        <f>'[1]Прайс коэфф.'!I57</f>
        <v>Швеллер</v>
      </c>
      <c r="K61" s="124"/>
      <c r="L61" s="124"/>
      <c r="M61" s="124"/>
      <c r="N61" s="125"/>
      <c r="O61" s="75"/>
      <c r="P61" s="46" t="str">
        <f>'[1]Прайс коэфф.'!N56</f>
        <v>120 х 120 х 4,0 </v>
      </c>
      <c r="Q61" s="52">
        <v>109.2</v>
      </c>
      <c r="R61" s="48" t="str">
        <f>'[1]Прайс коэфф.'!P56</f>
        <v>12,0 м</v>
      </c>
      <c r="S61" s="49">
        <f>'[1]Прайс коэфф.'!O56*'[1]Прайс коэфф.'!Q56/1000*1.07</f>
        <v>488.96860000000004</v>
      </c>
      <c r="T61" s="50">
        <f>'[1]Прайс коэфф.'!Q56*1.07</f>
        <v>33491</v>
      </c>
      <c r="U61" s="43"/>
      <c r="V61" s="44"/>
      <c r="W61" s="53"/>
      <c r="X61" s="54"/>
    </row>
    <row r="62" spans="1:24" ht="27.75" customHeight="1">
      <c r="A62" s="39"/>
      <c r="B62" s="40"/>
      <c r="C62" s="76"/>
      <c r="D62" s="46" t="str">
        <f>'[1]Прайс коэфф.'!D57</f>
        <v>25 х 25 х 4</v>
      </c>
      <c r="E62" s="47">
        <v>30</v>
      </c>
      <c r="F62" s="48" t="str">
        <f>'[1]Прайс коэфф.'!F57</f>
        <v>6,0 м</v>
      </c>
      <c r="G62" s="49">
        <f>'[1]Прайс коэфф.'!E57*'[1]Прайс коэфф.'!G57/1000*1.07</f>
        <v>44.03799</v>
      </c>
      <c r="H62" s="50">
        <f>'[1]Прайс коэфф.'!G57*1.07</f>
        <v>28783</v>
      </c>
      <c r="I62" s="75"/>
      <c r="J62" s="46" t="str">
        <f>'[1]Прайс коэфф.'!I58</f>
        <v>6,5 П</v>
      </c>
      <c r="K62" s="47">
        <v>46.8</v>
      </c>
      <c r="L62" s="48" t="str">
        <f>'[1]Прайс коэфф.'!K58</f>
        <v>11,7 м</v>
      </c>
      <c r="M62" s="49">
        <f>'[1]Прайс коэфф.'!J58*'[1]Прайс коэфф.'!L58/1000*1.07</f>
        <v>181.45060000000004</v>
      </c>
      <c r="N62" s="50">
        <f>'[1]Прайс коэфф.'!L58*1.07</f>
        <v>29746</v>
      </c>
      <c r="O62" s="74"/>
      <c r="P62" s="46" t="str">
        <f>'[1]Прайс коэфф.'!N57</f>
        <v>140 х 140 х 5,0</v>
      </c>
      <c r="Q62" s="52">
        <v>140.4</v>
      </c>
      <c r="R62" s="48" t="str">
        <f>'[1]Прайс коэфф.'!P57</f>
        <v>12,0 м</v>
      </c>
      <c r="S62" s="49">
        <f>'[1]Прайс коэфф.'!O57*'[1]Прайс коэфф.'!Q57/1000*1.07</f>
        <v>714.2089500000001</v>
      </c>
      <c r="T62" s="50">
        <f>'[1]Прайс коэфф.'!Q57*1.07</f>
        <v>33705</v>
      </c>
      <c r="U62" s="43"/>
      <c r="V62" s="44"/>
      <c r="W62" s="53"/>
      <c r="X62" s="54"/>
    </row>
    <row r="63" spans="1:24" ht="27.75" customHeight="1">
      <c r="A63" s="39"/>
      <c r="B63" s="70"/>
      <c r="C63" s="77"/>
      <c r="D63" s="46" t="str">
        <f>'[1]Прайс коэфф.'!D58</f>
        <v>32 х 32 х 4</v>
      </c>
      <c r="E63" s="47">
        <v>31.2</v>
      </c>
      <c r="F63" s="48" t="str">
        <f>'[1]Прайс коэфф.'!F58</f>
        <v>6,0 м</v>
      </c>
      <c r="G63" s="49">
        <f>'[1]Прайс коэфф.'!E58*'[1]Прайс коэфф.'!G58/1000*1.07</f>
        <v>58.14166</v>
      </c>
      <c r="H63" s="50">
        <f>'[1]Прайс коэфф.'!G58*1.07</f>
        <v>28783</v>
      </c>
      <c r="I63" s="75"/>
      <c r="J63" s="46" t="str">
        <f>'[1]Прайс коэфф.'!I59</f>
        <v>8 П</v>
      </c>
      <c r="K63" s="47">
        <v>55.2</v>
      </c>
      <c r="L63" s="48" t="str">
        <f>'[1]Прайс коэфф.'!K59</f>
        <v>11,7 м</v>
      </c>
      <c r="M63" s="49">
        <f>'[1]Прайс коэфф.'!J59*'[1]Прайс коэфф.'!L59/1000*1.07</f>
        <v>229.51500000000001</v>
      </c>
      <c r="N63" s="50">
        <f>'[1]Прайс коэфф.'!L59*1.07</f>
        <v>29425</v>
      </c>
      <c r="O63" s="72"/>
      <c r="P63" s="46" t="str">
        <f>'[1]Прайс коэфф.'!N58</f>
        <v>160 х 120 х 4,0</v>
      </c>
      <c r="Q63" s="52">
        <v>140.4</v>
      </c>
      <c r="R63" s="48" t="str">
        <f>'[1]Прайс коэфф.'!P58</f>
        <v>12,0 м</v>
      </c>
      <c r="S63" s="49">
        <f>'[1]Прайс коэфф.'!O58*'[1]Прайс коэфф.'!Q58/1000*1.07</f>
        <v>577.7037</v>
      </c>
      <c r="T63" s="50">
        <f>'[1]Прайс коэфф.'!Q58*1.07</f>
        <v>33705</v>
      </c>
      <c r="U63" s="43"/>
      <c r="V63" s="44"/>
      <c r="W63" s="53"/>
      <c r="X63" s="54"/>
    </row>
    <row r="64" spans="1:24" ht="27.75" customHeight="1">
      <c r="A64" s="39"/>
      <c r="B64" s="70"/>
      <c r="C64" s="77"/>
      <c r="D64" s="46" t="str">
        <f>'[1]Прайс коэфф.'!D59</f>
        <v>35 х 35 х 4</v>
      </c>
      <c r="E64" s="47">
        <v>32.4</v>
      </c>
      <c r="F64" s="48" t="str">
        <f>'[1]Прайс коэфф.'!F59</f>
        <v>11,7 м</v>
      </c>
      <c r="G64" s="49">
        <f>'[1]Прайс коэфф.'!E59*'[1]Прайс коэфф.'!G59/1000*1.07</f>
        <v>64.76175</v>
      </c>
      <c r="H64" s="50">
        <f>'[1]Прайс коэфф.'!G59*1.07</f>
        <v>28783</v>
      </c>
      <c r="I64" s="75"/>
      <c r="J64" s="46" t="str">
        <f>'[1]Прайс коэфф.'!I60</f>
        <v>10 П</v>
      </c>
      <c r="K64" s="78">
        <v>63.6</v>
      </c>
      <c r="L64" s="48" t="str">
        <f>'[1]Прайс коэфф.'!K60</f>
        <v>9,0 м</v>
      </c>
      <c r="M64" s="49">
        <f>'[1]Прайс коэфф.'!J60*'[1]Прайс коэфф.'!L60/1000*1.07</f>
        <v>265.70775</v>
      </c>
      <c r="N64" s="50">
        <f>'[1]Прайс коэфф.'!L60*1.07</f>
        <v>29425</v>
      </c>
      <c r="O64" s="72"/>
      <c r="P64" s="109" t="str">
        <f>'[1]Прайс коэфф.'!N59</f>
        <v>Труба  в / г </v>
      </c>
      <c r="Q64" s="110"/>
      <c r="R64" s="110"/>
      <c r="S64" s="110"/>
      <c r="T64" s="111"/>
      <c r="U64" s="43"/>
      <c r="V64" s="44"/>
      <c r="W64" s="53"/>
      <c r="X64" s="54"/>
    </row>
    <row r="65" spans="1:24" ht="27.75" customHeight="1">
      <c r="A65" s="39"/>
      <c r="B65" s="70"/>
      <c r="C65" s="45"/>
      <c r="D65" s="46" t="str">
        <f>'[1]Прайс коэфф.'!D60</f>
        <v>40 х 40 х 4</v>
      </c>
      <c r="E65" s="47">
        <v>34.8</v>
      </c>
      <c r="F65" s="48" t="str">
        <f>'[1]Прайс коэфф.'!F60</f>
        <v>6,0 м</v>
      </c>
      <c r="G65" s="49">
        <f>'[1]Прайс коэфф.'!E60*'[1]Прайс коэфф.'!G60/1000*1.07</f>
        <v>73.97231</v>
      </c>
      <c r="H65" s="50">
        <f>'[1]Прайс коэфф.'!G60*1.07</f>
        <v>28783</v>
      </c>
      <c r="I65" s="75"/>
      <c r="J65" s="46" t="str">
        <f>'[1]Прайс коэфф.'!I61</f>
        <v>12 П</v>
      </c>
      <c r="K65" s="78">
        <v>69.6</v>
      </c>
      <c r="L65" s="48" t="str">
        <f>'[1]Прайс коэфф.'!K61</f>
        <v>9,0 м</v>
      </c>
      <c r="M65" s="49">
        <f>'[1]Прайс коэфф.'!J61*'[1]Прайс коэфф.'!L61/1000*1.07</f>
        <v>328.383</v>
      </c>
      <c r="N65" s="50">
        <f>'[1]Прайс коэфф.'!L61*1.07</f>
        <v>29853</v>
      </c>
      <c r="O65" s="72"/>
      <c r="P65" s="79" t="s">
        <v>34</v>
      </c>
      <c r="Q65" s="63">
        <v>30</v>
      </c>
      <c r="R65" s="64" t="str">
        <f>'[1]Прайс коэфф.'!P60</f>
        <v>7,8 м</v>
      </c>
      <c r="S65" s="49">
        <f>'[1]Прайс коэфф.'!O60*'[1]Прайс коэфф.'!Q60/1000*1.07</f>
        <v>47.235150000000004</v>
      </c>
      <c r="T65" s="50">
        <f>'[1]Прайс коэфф.'!Q60*1.07</f>
        <v>34989</v>
      </c>
      <c r="U65" s="43"/>
      <c r="V65" s="44"/>
      <c r="W65" s="53"/>
      <c r="X65" s="54"/>
    </row>
    <row r="66" spans="1:24" ht="27.75" customHeight="1">
      <c r="A66" s="39"/>
      <c r="B66" s="70"/>
      <c r="C66" s="45"/>
      <c r="D66" s="46" t="str">
        <f>'[1]Прайс коэфф.'!D61</f>
        <v>45 х 45 х 4</v>
      </c>
      <c r="E66" s="47">
        <v>37.2</v>
      </c>
      <c r="F66" s="48" t="str">
        <f>'[1]Прайс коэфф.'!F61</f>
        <v>10,0 м</v>
      </c>
      <c r="G66" s="47" t="s">
        <v>11</v>
      </c>
      <c r="H66" s="47" t="s">
        <v>11</v>
      </c>
      <c r="I66" s="75"/>
      <c r="J66" s="46" t="str">
        <f>'[1]Прайс коэфф.'!I62</f>
        <v>14 У</v>
      </c>
      <c r="K66" s="78">
        <v>75.6</v>
      </c>
      <c r="L66" s="48" t="str">
        <f>'[1]Прайс коэфф.'!K62</f>
        <v>12,0 м</v>
      </c>
      <c r="M66" s="49">
        <f>'[1]Прайс коэфф.'!J62*'[1]Прайс коэфф.'!L62/1000*1.07</f>
        <v>389.88018000000005</v>
      </c>
      <c r="N66" s="50">
        <f>'[1]Прайс коэфф.'!L62*1.07</f>
        <v>29853</v>
      </c>
      <c r="O66" s="72"/>
      <c r="P66" s="79" t="s">
        <v>35</v>
      </c>
      <c r="Q66" s="63">
        <v>33.6</v>
      </c>
      <c r="R66" s="64" t="str">
        <f>'[1]Прайс коэфф.'!P61</f>
        <v>9,0 м</v>
      </c>
      <c r="S66" s="49">
        <f>'[1]Прайс коэфф.'!O61*'[1]Прайс коэфф.'!Q61/1000*1.07</f>
        <v>55.423860000000005</v>
      </c>
      <c r="T66" s="50">
        <f>'[1]Прайс коэфф.'!Q61*1.07</f>
        <v>31137</v>
      </c>
      <c r="U66" s="43"/>
      <c r="V66" s="44"/>
      <c r="X66" s="54"/>
    </row>
    <row r="67" spans="1:22" ht="27.75" customHeight="1">
      <c r="A67" s="39"/>
      <c r="B67" s="70"/>
      <c r="C67" s="45"/>
      <c r="D67" s="46" t="str">
        <f>'[1]Прайс коэфф.'!D62</f>
        <v>50 х 50 х 5</v>
      </c>
      <c r="E67" s="47">
        <v>42</v>
      </c>
      <c r="F67" s="48" t="str">
        <f>'[1]Прайс коэфф.'!F62</f>
        <v>11,7 м</v>
      </c>
      <c r="G67" s="49">
        <f>'[1]Прайс коэфф.'!E62*'[1]Прайс коэфф.'!G62/1000*1.07</f>
        <v>112.40992</v>
      </c>
      <c r="H67" s="50">
        <f>'[1]Прайс коэфф.'!G62*1.07</f>
        <v>28676</v>
      </c>
      <c r="I67" s="75"/>
      <c r="J67" s="46" t="str">
        <f>'[1]Прайс коэфф.'!I63</f>
        <v>16 П</v>
      </c>
      <c r="K67" s="47">
        <v>84</v>
      </c>
      <c r="L67" s="48" t="str">
        <f>'[1]Прайс коэфф.'!K63</f>
        <v>11,7 м</v>
      </c>
      <c r="M67" s="49">
        <f>'[1]Прайс коэфф.'!J63*'[1]Прайс коэфф.'!L63/1000*1.07</f>
        <v>441.8244</v>
      </c>
      <c r="N67" s="50">
        <f>'[1]Прайс коэфф.'!L63*1.07</f>
        <v>29853</v>
      </c>
      <c r="O67" s="72"/>
      <c r="P67" s="79" t="s">
        <v>36</v>
      </c>
      <c r="Q67" s="63">
        <v>37.2</v>
      </c>
      <c r="R67" s="64" t="str">
        <f>'[1]Прайс коэфф.'!P62</f>
        <v>10,5 м</v>
      </c>
      <c r="S67" s="49">
        <f>'[1]Прайс коэфф.'!O62*'[1]Прайс коэфф.'!Q62/1000*1.07</f>
        <v>78.50590000000001</v>
      </c>
      <c r="T67" s="50">
        <f>'[1]Прайс коэфф.'!Q62*1.07</f>
        <v>31030</v>
      </c>
      <c r="U67" s="43"/>
      <c r="V67" s="44"/>
    </row>
    <row r="68" spans="1:22" ht="27.75" customHeight="1">
      <c r="A68" s="39"/>
      <c r="B68" s="70"/>
      <c r="C68" s="45"/>
      <c r="D68" s="46" t="str">
        <f>'[1]Прайс коэфф.'!D63</f>
        <v>63 х 63 х 5</v>
      </c>
      <c r="E68" s="47">
        <v>45.6</v>
      </c>
      <c r="F68" s="48" t="str">
        <f>'[1]Прайс коэфф.'!F63</f>
        <v>9,0 м</v>
      </c>
      <c r="G68" s="49">
        <f>'[1]Прайс коэфф.'!E63*'[1]Прайс коэфф.'!G63/1000*1.07</f>
        <v>142.05855</v>
      </c>
      <c r="H68" s="50">
        <f>'[1]Прайс коэфф.'!G63*1.07</f>
        <v>28355</v>
      </c>
      <c r="I68" s="75"/>
      <c r="J68" s="46" t="str">
        <f>'[1]Прайс коэфф.'!I64</f>
        <v>18 У</v>
      </c>
      <c r="K68" s="47">
        <v>90</v>
      </c>
      <c r="L68" s="48" t="str">
        <f>'[1]Прайс коэфф.'!K64</f>
        <v>12,0 м</v>
      </c>
      <c r="M68" s="49">
        <f>'[1]Прайс коэфф.'!J64*'[1]Прайс коэфф.'!L64/1000*1.07</f>
        <v>519.8156299999999</v>
      </c>
      <c r="N68" s="50">
        <f>'[1]Прайс коэфф.'!L64*1.07</f>
        <v>30923</v>
      </c>
      <c r="O68" s="72"/>
      <c r="P68" s="79" t="s">
        <v>37</v>
      </c>
      <c r="Q68" s="63">
        <v>40.8</v>
      </c>
      <c r="R68" s="64" t="str">
        <f>'[1]Прайс коэфф.'!P63</f>
        <v>10,5 м</v>
      </c>
      <c r="S68" s="49">
        <f>'[1]Прайс коэфф.'!O63*'[1]Прайс коэфф.'!Q63/1000*1.07</f>
        <v>99.57206000000001</v>
      </c>
      <c r="T68" s="50">
        <f>'[1]Прайс коэфф.'!Q63*1.07</f>
        <v>30923</v>
      </c>
      <c r="U68" s="43"/>
      <c r="V68" s="44"/>
    </row>
    <row r="69" spans="1:22" ht="27.75" customHeight="1">
      <c r="A69" s="39"/>
      <c r="B69" s="70"/>
      <c r="C69" s="45"/>
      <c r="D69" s="46" t="str">
        <f>'[1]Прайс коэфф.'!D64</f>
        <v>63 х 63 х 6</v>
      </c>
      <c r="E69" s="47">
        <v>46.8</v>
      </c>
      <c r="F69" s="48" t="str">
        <f>'[1]Прайс коэфф.'!F64</f>
        <v>11,7 м</v>
      </c>
      <c r="G69" s="47" t="s">
        <v>11</v>
      </c>
      <c r="H69" s="47" t="s">
        <v>11</v>
      </c>
      <c r="I69" s="75"/>
      <c r="J69" s="46" t="str">
        <f>'[1]Прайс коэфф.'!I65</f>
        <v>20 У</v>
      </c>
      <c r="K69" s="47">
        <v>97.2</v>
      </c>
      <c r="L69" s="48" t="str">
        <f>'[1]Прайс коэфф.'!K65</f>
        <v>12,0 м</v>
      </c>
      <c r="M69" s="49">
        <f>'[1]Прайс коэфф.'!J65*'[1]Прайс коэфф.'!L65/1000*1.07</f>
        <v>600.52466</v>
      </c>
      <c r="N69" s="50">
        <f>'[1]Прайс коэфф.'!L65*1.07</f>
        <v>30923</v>
      </c>
      <c r="O69" s="72"/>
      <c r="P69" s="79" t="s">
        <v>38</v>
      </c>
      <c r="Q69" s="63">
        <v>43.2</v>
      </c>
      <c r="R69" s="64" t="str">
        <f>'[1]Прайс коэфф.'!P64</f>
        <v>10,5 м</v>
      </c>
      <c r="S69" s="49">
        <f>'[1]Прайс коэфф.'!O64*'[1]Прайс коэфф.'!Q64/1000*1.07</f>
        <v>123.38277000000001</v>
      </c>
      <c r="T69" s="50">
        <f>'[1]Прайс коэфф.'!Q64*1.07</f>
        <v>30923</v>
      </c>
      <c r="U69" s="43"/>
      <c r="V69" s="44"/>
    </row>
    <row r="70" spans="1:22" ht="27.75" customHeight="1">
      <c r="A70" s="39"/>
      <c r="B70" s="70"/>
      <c r="C70" s="45"/>
      <c r="D70" s="46" t="str">
        <f>'[1]Прайс коэфф.'!D65</f>
        <v>75 х 75 х 5</v>
      </c>
      <c r="E70" s="47">
        <v>49.2</v>
      </c>
      <c r="F70" s="48" t="str">
        <f>'[1]Прайс коэфф.'!F65</f>
        <v>11,7 м</v>
      </c>
      <c r="G70" s="47" t="s">
        <v>11</v>
      </c>
      <c r="H70" s="47" t="s">
        <v>11</v>
      </c>
      <c r="I70" s="75"/>
      <c r="J70" s="46" t="str">
        <f>'[1]Прайс коэфф.'!I66</f>
        <v>22 У</v>
      </c>
      <c r="K70" s="47">
        <v>99.6</v>
      </c>
      <c r="L70" s="48" t="str">
        <f>'[1]Прайс коэфф.'!K66</f>
        <v>12,0 м</v>
      </c>
      <c r="M70" s="49">
        <f>'[1]Прайс коэфф.'!J66*'[1]Прайс коэфф.'!L66/1000*1.07</f>
        <v>724.6575</v>
      </c>
      <c r="N70" s="50">
        <f>'[1]Прайс коэфф.'!L66*1.07</f>
        <v>32207.000000000004</v>
      </c>
      <c r="O70" s="72"/>
      <c r="P70" s="79" t="s">
        <v>39</v>
      </c>
      <c r="Q70" s="63">
        <v>46.8</v>
      </c>
      <c r="R70" s="64" t="str">
        <f>'[1]Прайс коэфф.'!P65</f>
        <v>10,5 м</v>
      </c>
      <c r="S70" s="49">
        <f>'[1]Прайс коэфф.'!O65*'[1]Прайс коэфф.'!Q65/1000*1.07</f>
        <v>157.7073</v>
      </c>
      <c r="T70" s="50">
        <f>'[1]Прайс коэфф.'!Q65*1.07</f>
        <v>30923</v>
      </c>
      <c r="U70" s="43"/>
      <c r="V70" s="44"/>
    </row>
    <row r="71" spans="1:22" ht="27.75" customHeight="1">
      <c r="A71" s="39"/>
      <c r="B71" s="70"/>
      <c r="C71" s="45"/>
      <c r="D71" s="46" t="str">
        <f>'[1]Прайс коэфф.'!D66</f>
        <v>75 х 75 х 6</v>
      </c>
      <c r="E71" s="47">
        <v>50.4</v>
      </c>
      <c r="F71" s="48" t="str">
        <f>'[1]Прайс коэфф.'!F66</f>
        <v>11,7 м</v>
      </c>
      <c r="G71" s="47" t="s">
        <v>11</v>
      </c>
      <c r="H71" s="47" t="s">
        <v>11</v>
      </c>
      <c r="I71" s="75"/>
      <c r="J71" s="46" t="str">
        <f>'[1]Прайс коэфф.'!I67</f>
        <v>24 У</v>
      </c>
      <c r="K71" s="47">
        <v>102</v>
      </c>
      <c r="L71" s="48" t="str">
        <f>'[1]Прайс коэфф.'!K67</f>
        <v>12,0 м</v>
      </c>
      <c r="M71" s="49">
        <f>'[1]Прайс коэфф.'!J67*'[1]Прайс коэфф.'!L67/1000*1.07</f>
        <v>820.27805</v>
      </c>
      <c r="N71" s="50">
        <f>'[1]Прайс коэфф.'!L67*1.07</f>
        <v>33277</v>
      </c>
      <c r="O71" s="72"/>
      <c r="P71" s="106"/>
      <c r="Q71" s="107"/>
      <c r="R71" s="107"/>
      <c r="S71" s="107"/>
      <c r="T71" s="108"/>
      <c r="U71" s="43"/>
      <c r="V71" s="44"/>
    </row>
    <row r="72" spans="1:22" ht="27.75" customHeight="1">
      <c r="A72" s="39"/>
      <c r="B72" s="70"/>
      <c r="C72" s="45"/>
      <c r="D72" s="46" t="str">
        <f>'[1]Прайс коэфф.'!D67</f>
        <v>90 х 90 х 7</v>
      </c>
      <c r="E72" s="47">
        <v>57.6</v>
      </c>
      <c r="F72" s="48" t="str">
        <f>'[1]Прайс коэфф.'!F67</f>
        <v>12,0 м</v>
      </c>
      <c r="G72" s="49">
        <f>'[1]Прайс коэфф.'!E67*'[1]Прайс коэфф.'!G67/1000*1.07</f>
        <v>301.74</v>
      </c>
      <c r="H72" s="50">
        <f>'[1]Прайс коэфф.'!G67*1.07</f>
        <v>30174</v>
      </c>
      <c r="I72" s="75"/>
      <c r="J72" s="46" t="str">
        <f>'[1]Прайс коэфф.'!I68</f>
        <v>30 У</v>
      </c>
      <c r="K72" s="47">
        <v>109.2</v>
      </c>
      <c r="L72" s="48" t="str">
        <f>'[1]Прайс коэфф.'!K68</f>
        <v>12,0 м</v>
      </c>
      <c r="M72" s="47" t="s">
        <v>11</v>
      </c>
      <c r="N72" s="47" t="s">
        <v>11</v>
      </c>
      <c r="O72" s="72"/>
      <c r="P72" s="109" t="str">
        <f>'[1]Прайс коэфф.'!N67</f>
        <v>Труба    эл / св  </v>
      </c>
      <c r="Q72" s="110"/>
      <c r="R72" s="110"/>
      <c r="S72" s="110"/>
      <c r="T72" s="111"/>
      <c r="U72" s="43"/>
      <c r="V72" s="44"/>
    </row>
    <row r="73" spans="1:22" ht="27.75" customHeight="1" thickBot="1">
      <c r="A73" s="39"/>
      <c r="B73" s="70"/>
      <c r="C73" s="45"/>
      <c r="D73" s="46" t="str">
        <f>'[1]Прайс коэфф.'!D68</f>
        <v>100 х 100 х 7</v>
      </c>
      <c r="E73" s="47">
        <v>64.8</v>
      </c>
      <c r="F73" s="48" t="str">
        <f>'[1]Прайс коэфф.'!F68</f>
        <v>11,7м</v>
      </c>
      <c r="G73" s="49">
        <f>'[1]Прайс коэфф.'!E68*'[1]Прайс коэфф.'!G68/1000*1.07</f>
        <v>333.15520000000004</v>
      </c>
      <c r="H73" s="50">
        <f>'[1]Прайс коэфф.'!G68*1.07</f>
        <v>29746</v>
      </c>
      <c r="I73" s="72"/>
      <c r="O73" s="72"/>
      <c r="P73" s="46" t="str">
        <f>'[1]Прайс коэфф.'!N68</f>
        <v>d  -  57 х 3,5</v>
      </c>
      <c r="Q73" s="63">
        <v>46.8</v>
      </c>
      <c r="R73" s="64" t="str">
        <f>'[1]Прайс коэфф.'!P68</f>
        <v>11,2 м</v>
      </c>
      <c r="S73" s="49">
        <f>'[1]Прайс коэфф.'!O68*'[1]Прайс коэфф.'!Q68/1000*1.07</f>
        <v>148.43040000000002</v>
      </c>
      <c r="T73" s="50">
        <f>'[1]Прайс коэфф.'!Q68*1.07</f>
        <v>30923</v>
      </c>
      <c r="U73" s="43"/>
      <c r="V73" s="44"/>
    </row>
    <row r="74" spans="1:22" ht="27.75" customHeight="1">
      <c r="A74" s="39"/>
      <c r="B74" s="70"/>
      <c r="C74" s="45"/>
      <c r="D74" s="46" t="str">
        <f>'[1]Прайс коэфф.'!D69</f>
        <v>125 х 125 х 8</v>
      </c>
      <c r="E74" s="47">
        <v>66</v>
      </c>
      <c r="F74" s="48" t="str">
        <f>'[1]Прайс коэфф.'!F69</f>
        <v>12,0 м</v>
      </c>
      <c r="G74" s="49">
        <f>'[1]Прайс коэфф.'!E69*'[1]Прайс коэфф.'!G69/1000*1.07</f>
        <v>477.72076</v>
      </c>
      <c r="H74" s="50">
        <f>'[1]Прайс коэфф.'!G69*1.07</f>
        <v>29746</v>
      </c>
      <c r="I74" s="72"/>
      <c r="J74" s="112" t="str">
        <f>'[1]Прайс коэфф.'!I70</f>
        <v>Труба эл/св тонкостенная</v>
      </c>
      <c r="K74" s="113"/>
      <c r="L74" s="113"/>
      <c r="M74" s="113"/>
      <c r="N74" s="114"/>
      <c r="O74" s="72"/>
      <c r="P74" s="46" t="str">
        <f>'[1]Прайс коэфф.'!N69</f>
        <v>d  -  76 х 3,5</v>
      </c>
      <c r="Q74" s="63">
        <v>50.4</v>
      </c>
      <c r="R74" s="64" t="str">
        <f>'[1]Прайс коэфф.'!P69</f>
        <v>11,2 м</v>
      </c>
      <c r="S74" s="49">
        <f>'[1]Прайс коэфф.'!O69*'[1]Прайс коэфф.'!Q69/1000*1.07</f>
        <v>201.30873000000003</v>
      </c>
      <c r="T74" s="50">
        <f>'[1]Прайс коэфф.'!Q69*1.07</f>
        <v>30923</v>
      </c>
      <c r="U74" s="80"/>
      <c r="V74" s="44"/>
    </row>
    <row r="75" spans="1:22" ht="27.75" customHeight="1" thickBot="1">
      <c r="A75" s="39"/>
      <c r="B75" s="70"/>
      <c r="C75" s="45"/>
      <c r="D75" s="109" t="str">
        <f>'[1]Прайс коэфф.'!D70</f>
        <v>Балка</v>
      </c>
      <c r="E75" s="110">
        <f>'[1]Прайс коэфф.'!E70</f>
        <v>0</v>
      </c>
      <c r="F75" s="110">
        <f>'[1]Прайс коэфф.'!F70</f>
        <v>0</v>
      </c>
      <c r="G75" s="110">
        <f>'[1]Прайс коэфф.'!G70</f>
        <v>0</v>
      </c>
      <c r="H75" s="111">
        <f>'[1]Прайс коэфф.'!H70</f>
        <v>0</v>
      </c>
      <c r="I75" s="72"/>
      <c r="J75" s="81" t="str">
        <f>'[1]Прайс коэфф.'!I71</f>
        <v>d - 20 х 1,2 х/к</v>
      </c>
      <c r="K75" s="78">
        <v>28.8</v>
      </c>
      <c r="L75" s="48" t="str">
        <f>'[1]Прайс коэфф.'!K71</f>
        <v>6м</v>
      </c>
      <c r="M75" s="49">
        <f>'[1]Прайс коэфф.'!J71*'[1]Прайс коэфф.'!L71/1000*1.07</f>
        <v>23.908079999999998</v>
      </c>
      <c r="N75" s="50">
        <f>'[1]Прайс коэфф.'!L71*1.07</f>
        <v>41944</v>
      </c>
      <c r="O75" s="75"/>
      <c r="P75" s="46" t="str">
        <f>'[1]Прайс коэфф.'!N70</f>
        <v>d  -  89 х 3,5</v>
      </c>
      <c r="Q75" s="63">
        <v>57.6</v>
      </c>
      <c r="R75" s="64" t="str">
        <f>'[1]Прайс коэфф.'!P70</f>
        <v>11,2 м</v>
      </c>
      <c r="S75" s="49">
        <f>'[1]Прайс коэфф.'!O70*'[1]Прайс коэфф.'!Q70/1000*1.07</f>
        <v>237.48864</v>
      </c>
      <c r="T75" s="50">
        <f>'[1]Прайс коэфф.'!Q70*1.07</f>
        <v>30923</v>
      </c>
      <c r="U75" s="82"/>
      <c r="V75" s="44"/>
    </row>
    <row r="76" spans="1:22" ht="27.75" customHeight="1">
      <c r="A76" s="39"/>
      <c r="B76" s="70"/>
      <c r="C76" s="83"/>
      <c r="D76" s="81">
        <f>'[1]Прайс коэфф.'!D71</f>
        <v>10</v>
      </c>
      <c r="E76" s="47">
        <v>82.8</v>
      </c>
      <c r="F76" s="48" t="str">
        <f>'[1]Прайс коэфф.'!F71</f>
        <v>9,0 м</v>
      </c>
      <c r="G76" s="49">
        <f>'[1]Прайс коэфф.'!E71*'[1]Прайс коэфф.'!G71/1000*1.07</f>
        <v>312.06336000000005</v>
      </c>
      <c r="H76" s="50">
        <f>'[1]Прайс коэфф.'!G71*1.07</f>
        <v>31458.000000000004</v>
      </c>
      <c r="I76" s="72"/>
      <c r="J76" s="81" t="str">
        <f>'[1]Прайс коэфф.'!I72</f>
        <v>d - 20 х 1,5 г/к</v>
      </c>
      <c r="K76" s="47">
        <v>28.8</v>
      </c>
      <c r="L76" s="48" t="str">
        <f>'[1]Прайс коэфф.'!K72</f>
        <v>6м</v>
      </c>
      <c r="M76" s="49">
        <f>'[1]Прайс коэфф.'!J72*'[1]Прайс коэфф.'!L72/1000*1.07</f>
        <v>27.61242</v>
      </c>
      <c r="N76" s="50">
        <f>'[1]Прайс коэфф.'!L72*1.07</f>
        <v>40018</v>
      </c>
      <c r="O76" s="75"/>
      <c r="P76" s="46" t="str">
        <f>'[1]Прайс коэфф.'!N71</f>
        <v>d  -  108 х 3,5</v>
      </c>
      <c r="Q76" s="63">
        <v>67.2</v>
      </c>
      <c r="R76" s="64" t="str">
        <f>'[1]Прайс коэфф.'!P71</f>
        <v>10,0 м</v>
      </c>
      <c r="S76" s="49">
        <f>'[1]Прайс коэфф.'!O71*'[1]Прайс коэфф.'!Q71/1000*1.07</f>
        <v>291.37170000000003</v>
      </c>
      <c r="T76" s="50">
        <f>'[1]Прайс коэфф.'!Q71*1.07</f>
        <v>31030</v>
      </c>
      <c r="U76" s="43"/>
      <c r="V76" s="44"/>
    </row>
    <row r="77" spans="1:22" ht="27.75" customHeight="1">
      <c r="A77" s="39"/>
      <c r="B77" s="70"/>
      <c r="C77" s="83"/>
      <c r="D77" s="81">
        <f>'[1]Прайс коэфф.'!D72</f>
        <v>12</v>
      </c>
      <c r="E77" s="47">
        <v>85.2</v>
      </c>
      <c r="F77" s="48" t="str">
        <f>'[1]Прайс коэфф.'!F72</f>
        <v>9,0 м</v>
      </c>
      <c r="G77" s="49">
        <f>'[1]Прайс коэфф.'!E72*'[1]Прайс коэфф.'!G72/1000*1.07</f>
        <v>393.83383000000003</v>
      </c>
      <c r="H77" s="50">
        <f>'[1]Прайс коэфф.'!G72*1.07</f>
        <v>31993.000000000004</v>
      </c>
      <c r="I77" s="72"/>
      <c r="J77" s="81" t="str">
        <f>'[1]Прайс коэфф.'!I73</f>
        <v>d - 25 х 1,2 х/к</v>
      </c>
      <c r="K77" s="47">
        <v>31.2</v>
      </c>
      <c r="L77" s="48" t="str">
        <f>'[1]Прайс коэфф.'!K73</f>
        <v>6м</v>
      </c>
      <c r="M77" s="47" t="s">
        <v>11</v>
      </c>
      <c r="N77" s="47" t="s">
        <v>11</v>
      </c>
      <c r="O77" s="75"/>
      <c r="P77" s="46" t="str">
        <f>'[1]Прайс коэфф.'!N72</f>
        <v>d  -  108 х 4,0</v>
      </c>
      <c r="Q77" s="63">
        <v>68.4</v>
      </c>
      <c r="R77" s="64" t="str">
        <f>'[1]Прайс коэфф.'!P72</f>
        <v>10,0 м</v>
      </c>
      <c r="S77" s="49">
        <f>'[1]Прайс коэфф.'!O72*'[1]Прайс коэфф.'!Q72/1000*1.07</f>
        <v>328.6077</v>
      </c>
      <c r="T77" s="50">
        <f>'[1]Прайс коэфф.'!Q72*1.07</f>
        <v>31030</v>
      </c>
      <c r="U77" s="43"/>
      <c r="V77" s="44"/>
    </row>
    <row r="78" spans="1:22" ht="27.75" customHeight="1">
      <c r="A78" s="39"/>
      <c r="B78" s="70"/>
      <c r="C78" s="83"/>
      <c r="D78" s="46">
        <f>'[1]Прайс коэфф.'!D73</f>
        <v>16</v>
      </c>
      <c r="E78" s="47">
        <v>102</v>
      </c>
      <c r="F78" s="48" t="str">
        <f>'[1]Прайс коэфф.'!F73</f>
        <v>12,0 м</v>
      </c>
      <c r="G78" s="49">
        <f>'[1]Прайс коэфф.'!E73*'[1]Прайс коэфф.'!G73/1000*1.07</f>
        <v>559.3874400000001</v>
      </c>
      <c r="H78" s="50">
        <f>'[1]Прайс коэфф.'!G73*1.07</f>
        <v>34026</v>
      </c>
      <c r="I78" s="72"/>
      <c r="J78" s="81" t="str">
        <f>'[1]Прайс коэфф.'!I74</f>
        <v>d - 25 х 1,5 г/к</v>
      </c>
      <c r="K78" s="47">
        <v>31.2</v>
      </c>
      <c r="L78" s="48" t="str">
        <f>'[1]Прайс коэфф.'!K74</f>
        <v>6м</v>
      </c>
      <c r="M78" s="47" t="s">
        <v>11</v>
      </c>
      <c r="N78" s="47" t="s">
        <v>11</v>
      </c>
      <c r="O78" s="75"/>
      <c r="P78" s="46" t="str">
        <f>'[1]Прайс коэфф.'!N73</f>
        <v>d  -  133 х 4,0</v>
      </c>
      <c r="Q78" s="84">
        <v>75.6</v>
      </c>
      <c r="R78" s="64" t="str">
        <f>'[1]Прайс коэфф.'!P73</f>
        <v>11,0 м</v>
      </c>
      <c r="S78" s="47" t="s">
        <v>11</v>
      </c>
      <c r="T78" s="47" t="s">
        <v>11</v>
      </c>
      <c r="U78" s="43"/>
      <c r="V78" s="44"/>
    </row>
    <row r="79" spans="1:22" ht="27.75" customHeight="1" thickBot="1">
      <c r="A79" s="39"/>
      <c r="B79" s="70"/>
      <c r="C79" s="83"/>
      <c r="D79" s="46">
        <f>'[1]Прайс коэфф.'!D74</f>
        <v>18</v>
      </c>
      <c r="E79" s="47">
        <v>109.2</v>
      </c>
      <c r="F79" s="48" t="str">
        <f>'[1]Прайс коэфф.'!F74</f>
        <v>12,0 м</v>
      </c>
      <c r="G79" s="47" t="s">
        <v>11</v>
      </c>
      <c r="H79" s="47" t="s">
        <v>11</v>
      </c>
      <c r="I79" s="72"/>
      <c r="J79" s="85"/>
      <c r="K79" s="86"/>
      <c r="L79" s="86"/>
      <c r="M79" s="86"/>
      <c r="N79" s="87"/>
      <c r="O79" s="75"/>
      <c r="P79" s="46" t="str">
        <f>'[1]Прайс коэфф.'!N74</f>
        <v>d  -  159х 4,5</v>
      </c>
      <c r="Q79" s="84">
        <v>85.2</v>
      </c>
      <c r="R79" s="64" t="str">
        <f>'[1]Прайс коэфф.'!P74</f>
        <v>11,5 м</v>
      </c>
      <c r="S79" s="49">
        <f>'[1]Прайс коэфф.'!O74*'[1]Прайс коэфф.'!Q74/1000*1.07</f>
        <v>633.09225</v>
      </c>
      <c r="T79" s="50">
        <f>'[1]Прайс коэфф.'!Q74*1.07</f>
        <v>36915</v>
      </c>
      <c r="U79" s="43"/>
      <c r="V79" s="44"/>
    </row>
    <row r="80" spans="1:21" ht="3.75" customHeight="1" thickBot="1">
      <c r="A80" s="88"/>
      <c r="B80" s="20"/>
      <c r="C80" s="89"/>
      <c r="D80" s="90"/>
      <c r="E80" s="90"/>
      <c r="F80" s="90"/>
      <c r="G80" s="91"/>
      <c r="H80" s="90"/>
      <c r="I80" s="20"/>
      <c r="J80" s="90"/>
      <c r="K80" s="90"/>
      <c r="L80" s="90"/>
      <c r="M80" s="91"/>
      <c r="N80" s="90"/>
      <c r="O80" s="20"/>
      <c r="P80" s="90"/>
      <c r="Q80" s="90"/>
      <c r="R80" s="90"/>
      <c r="S80" s="91"/>
      <c r="T80" s="90"/>
      <c r="U80" s="92"/>
    </row>
    <row r="81" spans="1:23" s="26" customFormat="1" ht="22.5" customHeight="1">
      <c r="A81" s="93" t="s">
        <v>40</v>
      </c>
      <c r="B81" s="93"/>
      <c r="C81" s="115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93"/>
      <c r="V81" s="93"/>
      <c r="W81" s="93"/>
    </row>
    <row r="82" spans="1:23" ht="3" customHeight="1">
      <c r="A82" s="93"/>
      <c r="B82" s="9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93"/>
      <c r="V82" s="93"/>
      <c r="W82" s="93"/>
    </row>
    <row r="83" spans="1:23" s="26" customFormat="1" ht="57" customHeight="1">
      <c r="A83" s="93" t="s">
        <v>40</v>
      </c>
      <c r="B83" s="93"/>
      <c r="C83" s="117" t="s">
        <v>41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93"/>
      <c r="V83" s="93"/>
      <c r="W83" s="93"/>
    </row>
    <row r="84" spans="1:23" ht="45" customHeight="1" hidden="1">
      <c r="A84" s="93"/>
      <c r="B84" s="93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93"/>
      <c r="V84" s="93"/>
      <c r="W84" s="93"/>
    </row>
    <row r="85" spans="1:23" s="96" customFormat="1" ht="35.25" customHeight="1">
      <c r="A85" s="94"/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3:23" ht="20.2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ht="13.5" thickBot="1"/>
    <row r="88" spans="1:22" ht="38.25" customHeight="1" thickBot="1" thickTop="1">
      <c r="A88" s="103" t="s">
        <v>42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5"/>
    </row>
    <row r="89" ht="12.75" customHeight="1" thickTop="1"/>
    <row r="90" spans="3:20" s="97" customFormat="1" ht="30">
      <c r="C90" s="98" t="s">
        <v>43</v>
      </c>
      <c r="D90" s="14"/>
      <c r="E90" s="99"/>
      <c r="F90" s="14"/>
      <c r="G90" s="100"/>
      <c r="H90" s="100"/>
      <c r="I90" s="14"/>
      <c r="J90" s="14"/>
      <c r="K90" s="101"/>
      <c r="L90" s="14"/>
      <c r="M90" s="100"/>
      <c r="N90" s="100"/>
      <c r="O90" s="14"/>
      <c r="P90" s="14"/>
      <c r="Q90" s="14"/>
      <c r="R90" s="14"/>
      <c r="S90" s="100"/>
      <c r="T90" s="100"/>
    </row>
    <row r="91" spans="3:20" s="97" customFormat="1" ht="30">
      <c r="C91" s="102" t="s">
        <v>44</v>
      </c>
      <c r="D91" s="14"/>
      <c r="E91" s="99"/>
      <c r="F91" s="14"/>
      <c r="G91" s="100"/>
      <c r="H91" s="100"/>
      <c r="I91" s="14"/>
      <c r="J91" s="14"/>
      <c r="K91" s="101"/>
      <c r="L91" s="14"/>
      <c r="M91" s="100"/>
      <c r="N91" s="100"/>
      <c r="O91" s="14"/>
      <c r="P91" s="14"/>
      <c r="Q91" s="14"/>
      <c r="R91" s="14"/>
      <c r="S91" s="100"/>
      <c r="T91" s="100"/>
    </row>
    <row r="92" spans="3:20" s="97" customFormat="1" ht="30">
      <c r="C92" s="102" t="s">
        <v>45</v>
      </c>
      <c r="D92" s="14"/>
      <c r="E92" s="99"/>
      <c r="F92" s="14"/>
      <c r="G92" s="100"/>
      <c r="H92" s="100"/>
      <c r="I92" s="14"/>
      <c r="J92" s="14"/>
      <c r="K92" s="101"/>
      <c r="L92" s="14"/>
      <c r="M92" s="100"/>
      <c r="N92" s="100"/>
      <c r="O92" s="14"/>
      <c r="P92" s="14"/>
      <c r="Q92" s="14"/>
      <c r="R92" s="14"/>
      <c r="S92" s="100"/>
      <c r="T92" s="100"/>
    </row>
    <row r="93" spans="3:20" s="97" customFormat="1" ht="30">
      <c r="C93" s="102" t="s">
        <v>46</v>
      </c>
      <c r="D93" s="14"/>
      <c r="E93" s="99"/>
      <c r="F93" s="14"/>
      <c r="G93" s="100"/>
      <c r="H93" s="100"/>
      <c r="I93" s="14"/>
      <c r="J93" s="14"/>
      <c r="K93" s="101"/>
      <c r="L93" s="14"/>
      <c r="M93" s="100"/>
      <c r="N93" s="100"/>
      <c r="O93" s="14"/>
      <c r="P93" s="14"/>
      <c r="Q93" s="14"/>
      <c r="R93" s="14"/>
      <c r="S93" s="100"/>
      <c r="T93" s="100"/>
    </row>
    <row r="94" spans="3:20" s="97" customFormat="1" ht="30">
      <c r="C94" s="102" t="s">
        <v>47</v>
      </c>
      <c r="D94" s="14"/>
      <c r="E94" s="99"/>
      <c r="F94" s="14"/>
      <c r="G94" s="100"/>
      <c r="H94" s="100"/>
      <c r="I94" s="14"/>
      <c r="J94" s="14"/>
      <c r="K94" s="101"/>
      <c r="L94" s="14"/>
      <c r="M94" s="100"/>
      <c r="N94" s="100"/>
      <c r="O94" s="14"/>
      <c r="P94" s="14"/>
      <c r="Q94" s="14"/>
      <c r="R94" s="14"/>
      <c r="S94" s="100"/>
      <c r="T94" s="100"/>
    </row>
    <row r="95" spans="3:20" s="97" customFormat="1" ht="30">
      <c r="C95" s="102" t="s">
        <v>48</v>
      </c>
      <c r="D95" s="14"/>
      <c r="E95" s="99"/>
      <c r="F95" s="14"/>
      <c r="G95" s="100"/>
      <c r="H95" s="100"/>
      <c r="I95" s="14"/>
      <c r="J95" s="14"/>
      <c r="K95" s="101"/>
      <c r="L95" s="14"/>
      <c r="M95" s="100"/>
      <c r="N95" s="100"/>
      <c r="O95" s="14"/>
      <c r="P95" s="14"/>
      <c r="Q95" s="14"/>
      <c r="R95" s="14"/>
      <c r="S95" s="100"/>
      <c r="T95" s="100"/>
    </row>
    <row r="96" spans="3:20" s="97" customFormat="1" ht="30">
      <c r="C96" s="102" t="s">
        <v>49</v>
      </c>
      <c r="D96" s="14"/>
      <c r="E96" s="99"/>
      <c r="F96" s="14"/>
      <c r="G96" s="100"/>
      <c r="H96" s="100"/>
      <c r="I96" s="14"/>
      <c r="J96" s="14"/>
      <c r="K96" s="101"/>
      <c r="L96" s="14"/>
      <c r="M96" s="100"/>
      <c r="N96" s="100"/>
      <c r="O96" s="14"/>
      <c r="P96" s="14"/>
      <c r="Q96" s="14"/>
      <c r="R96" s="14"/>
      <c r="S96" s="100"/>
      <c r="T96" s="100"/>
    </row>
    <row r="97" spans="3:20" s="97" customFormat="1" ht="30">
      <c r="C97" s="102" t="s">
        <v>50</v>
      </c>
      <c r="D97" s="14"/>
      <c r="E97" s="99"/>
      <c r="F97" s="14"/>
      <c r="G97" s="100"/>
      <c r="H97" s="100"/>
      <c r="I97" s="14"/>
      <c r="J97" s="14"/>
      <c r="K97" s="101"/>
      <c r="L97" s="14"/>
      <c r="M97" s="100"/>
      <c r="N97" s="100"/>
      <c r="O97" s="14"/>
      <c r="P97" s="14"/>
      <c r="Q97" s="14"/>
      <c r="R97" s="14"/>
      <c r="S97" s="100"/>
      <c r="T97" s="100"/>
    </row>
    <row r="98" ht="12.75" customHeight="1"/>
  </sheetData>
  <sheetProtection/>
  <mergeCells count="25">
    <mergeCell ref="D17:H17"/>
    <mergeCell ref="J17:N17"/>
    <mergeCell ref="P17:T17"/>
    <mergeCell ref="D22:H22"/>
    <mergeCell ref="J23:N23"/>
    <mergeCell ref="D29:H29"/>
    <mergeCell ref="D34:H34"/>
    <mergeCell ref="J39:N39"/>
    <mergeCell ref="J44:N44"/>
    <mergeCell ref="J45:N45"/>
    <mergeCell ref="J48:N48"/>
    <mergeCell ref="D52:H52"/>
    <mergeCell ref="J54:N54"/>
    <mergeCell ref="D55:H55"/>
    <mergeCell ref="J55:N55"/>
    <mergeCell ref="D61:H61"/>
    <mergeCell ref="J61:N61"/>
    <mergeCell ref="P64:T64"/>
    <mergeCell ref="A88:V88"/>
    <mergeCell ref="P71:T71"/>
    <mergeCell ref="P72:T72"/>
    <mergeCell ref="J74:N74"/>
    <mergeCell ref="D75:H75"/>
    <mergeCell ref="C81:T82"/>
    <mergeCell ref="C83:T84"/>
  </mergeCells>
  <printOptions horizontalCentered="1" verticalCentered="1"/>
  <pageMargins left="0" right="0" top="0" bottom="0" header="0" footer="0"/>
  <pageSetup errors="dash" fitToHeight="1" fitToWidth="1" horizontalDpi="600" verticalDpi="600" orientation="portrait" paperSize="9" scale="28" r:id="rId4"/>
  <drawing r:id="rId3"/>
  <legacyDrawing r:id="rId2"/>
  <oleObjects>
    <oleObject progId="CorelDRAW.Graphic.6" shapeId="2819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2012-08-20T06:27:27Z</dcterms:created>
  <dcterms:modified xsi:type="dcterms:W3CDTF">2012-08-20T06:35:12Z</dcterms:modified>
  <cp:category/>
  <cp:version/>
  <cp:contentType/>
  <cp:contentStatus/>
</cp:coreProperties>
</file>